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always" codeName="ThisWorkbook" defaultThemeVersion="124226"/>
  <xr:revisionPtr revIDLastSave="0" documentId="13_ncr:1_{39BB96CE-2C8E-4776-BACB-B72C9CEE429F}" xr6:coauthVersionLast="47" xr6:coauthVersionMax="47" xr10:uidLastSave="{00000000-0000-0000-0000-000000000000}"/>
  <bookViews>
    <workbookView xWindow="-120" yWindow="-120" windowWidth="29040" windowHeight="15990" tabRatio="812" xr2:uid="{00000000-000D-0000-FFFF-FFFF00000000}"/>
  </bookViews>
  <sheets>
    <sheet name="Read first" sheetId="39" r:id="rId1"/>
    <sheet name="Guidance" sheetId="40" r:id="rId2"/>
    <sheet name="Summary" sheetId="34" r:id="rId3"/>
    <sheet name="Factual scenario" sheetId="33" r:id="rId4"/>
    <sheet name="Counterfactual scenario" sheetId="26" r:id="rId5"/>
    <sheet name="Depreciation" sheetId="30" r:id="rId6"/>
    <sheet name="WACC" sheetId="28" r:id="rId7"/>
    <sheet name="Terminal Value" sheetId="36" r:id="rId8"/>
    <sheet name="Additional info &gt;&gt;&gt;" sheetId="32" r:id="rId9"/>
    <sheet name="revenue assumptions" sheetId="37" r:id="rId10"/>
    <sheet name="cost assumptions" sheetId="38" r:id="rId11"/>
  </sheets>
  <externalReferences>
    <externalReference r:id="rId12"/>
  </externalReferences>
  <definedNames>
    <definedName name="AreaPL1">[1]CAM1!$Q$86:$CA$188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"12/13/2021 14:15:09"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4" i="36" l="1"/>
  <c r="B4" i="26" l="1"/>
  <c r="B3" i="26"/>
  <c r="B2" i="26"/>
  <c r="B4" i="30"/>
  <c r="B3" i="30"/>
  <c r="B2" i="30"/>
  <c r="B4" i="36"/>
  <c r="B3" i="36"/>
  <c r="B2" i="36"/>
  <c r="B4" i="28"/>
  <c r="B3" i="28"/>
  <c r="B2" i="28"/>
  <c r="B3" i="33"/>
  <c r="B2" i="33"/>
  <c r="B18" i="26" l="1"/>
  <c r="B4" i="33"/>
  <c r="B50" i="33" l="1"/>
  <c r="B17" i="30" l="1"/>
  <c r="B174" i="30" s="1"/>
  <c r="B107" i="33"/>
  <c r="B45" i="33"/>
  <c r="B46" i="33"/>
  <c r="B47" i="33"/>
  <c r="B61" i="33"/>
  <c r="B62" i="33"/>
  <c r="B63" i="33"/>
  <c r="B78" i="33"/>
  <c r="B73" i="33"/>
  <c r="B72" i="33"/>
  <c r="B71" i="33"/>
  <c r="B54" i="33"/>
  <c r="B56" i="33"/>
  <c r="B58" i="33"/>
  <c r="B59" i="33"/>
  <c r="B64" i="33"/>
  <c r="B53" i="33"/>
  <c r="B38" i="33"/>
  <c r="B40" i="33"/>
  <c r="B42" i="33"/>
  <c r="B43" i="33"/>
  <c r="B48" i="33"/>
  <c r="B37" i="33"/>
  <c r="C34" i="33"/>
  <c r="D1" i="30" s="1"/>
  <c r="B244" i="30" l="1"/>
  <c r="B245" i="30" s="1"/>
  <c r="D242" i="30"/>
  <c r="C33" i="33"/>
  <c r="D172" i="30"/>
  <c r="D173" i="30" s="1"/>
  <c r="B175" i="30"/>
  <c r="D243" i="30" l="1"/>
  <c r="B176" i="30"/>
  <c r="B246" i="30"/>
  <c r="B177" i="30" l="1"/>
  <c r="B247" i="30"/>
  <c r="B178" i="30" l="1"/>
  <c r="B248" i="30"/>
  <c r="B179" i="30" l="1"/>
  <c r="B249" i="30"/>
  <c r="B180" i="30" l="1"/>
  <c r="B250" i="30"/>
  <c r="B181" i="30" l="1"/>
  <c r="B251" i="30"/>
  <c r="B182" i="30" l="1"/>
  <c r="B252" i="30"/>
  <c r="B183" i="30" l="1"/>
  <c r="B253" i="30"/>
  <c r="B184" i="30" l="1"/>
  <c r="B254" i="30"/>
  <c r="B185" i="30" l="1"/>
  <c r="B255" i="30"/>
  <c r="B186" i="30" l="1"/>
  <c r="B256" i="30"/>
  <c r="B187" i="30" l="1"/>
  <c r="B257" i="30"/>
  <c r="B188" i="30" l="1"/>
  <c r="B258" i="30"/>
  <c r="B189" i="30" l="1"/>
  <c r="B259" i="30"/>
  <c r="B190" i="30" l="1"/>
  <c r="B260" i="30"/>
  <c r="B191" i="30" l="1"/>
  <c r="B261" i="30"/>
  <c r="B192" i="30" l="1"/>
  <c r="B262" i="30"/>
  <c r="B193" i="30" l="1"/>
  <c r="B263" i="30"/>
  <c r="B194" i="30" l="1"/>
  <c r="B264" i="30"/>
  <c r="B195" i="30" l="1"/>
  <c r="B265" i="30"/>
  <c r="B196" i="30" l="1"/>
  <c r="B266" i="30"/>
  <c r="B197" i="30" l="1"/>
  <c r="B267" i="30"/>
  <c r="B198" i="30" l="1"/>
  <c r="B268" i="30"/>
  <c r="B199" i="30" l="1"/>
  <c r="B269" i="30"/>
  <c r="B200" i="30" l="1"/>
  <c r="B270" i="30"/>
  <c r="B201" i="30" l="1"/>
  <c r="B271" i="30"/>
  <c r="B202" i="30" l="1"/>
  <c r="B272" i="30"/>
  <c r="B203" i="30" l="1"/>
  <c r="B273" i="30"/>
  <c r="B204" i="30" l="1"/>
  <c r="B274" i="30"/>
  <c r="B205" i="30" l="1"/>
  <c r="B275" i="30"/>
  <c r="B206" i="30" l="1"/>
  <c r="B276" i="30"/>
  <c r="B207" i="30" l="1"/>
  <c r="B277" i="30"/>
  <c r="B208" i="30" l="1"/>
  <c r="B278" i="30"/>
  <c r="B209" i="30" l="1"/>
  <c r="B279" i="30"/>
  <c r="B210" i="30" l="1"/>
  <c r="B280" i="30"/>
  <c r="B211" i="30" l="1"/>
  <c r="B281" i="30"/>
  <c r="B212" i="30" l="1"/>
  <c r="B282" i="30"/>
  <c r="B213" i="30" l="1"/>
  <c r="B283" i="30"/>
  <c r="B214" i="30" l="1"/>
  <c r="B284" i="30"/>
  <c r="B215" i="30" l="1"/>
  <c r="B285" i="30"/>
  <c r="B216" i="30" l="1"/>
  <c r="B286" i="30"/>
  <c r="B217" i="30" l="1"/>
  <c r="B287" i="30"/>
  <c r="B218" i="30" l="1"/>
  <c r="B288" i="30"/>
  <c r="B219" i="30" l="1"/>
  <c r="B289" i="30"/>
  <c r="B220" i="30" l="1"/>
  <c r="B290" i="30"/>
  <c r="B221" i="30" l="1"/>
  <c r="B291" i="30"/>
  <c r="B222" i="30" l="1"/>
  <c r="B292" i="30"/>
  <c r="B223" i="30" l="1"/>
  <c r="B293" i="30"/>
  <c r="B224" i="30" l="1"/>
  <c r="B294" i="30"/>
  <c r="B225" i="30" l="1"/>
  <c r="B295" i="30"/>
  <c r="B226" i="30" l="1"/>
  <c r="B296" i="30"/>
  <c r="B227" i="30" l="1"/>
  <c r="B297" i="30"/>
  <c r="B228" i="30" l="1"/>
  <c r="B298" i="30"/>
  <c r="B229" i="30" l="1"/>
  <c r="B299" i="30"/>
  <c r="B230" i="30" l="1"/>
  <c r="B300" i="30"/>
  <c r="B231" i="30" l="1"/>
  <c r="B301" i="30"/>
  <c r="B232" i="30" l="1"/>
  <c r="B302" i="30"/>
  <c r="B233" i="30" l="1"/>
  <c r="B303" i="30"/>
  <c r="B234" i="30" l="1"/>
  <c r="B304" i="30"/>
  <c r="B235" i="30" l="1"/>
  <c r="B305" i="30"/>
  <c r="B44" i="26" l="1"/>
  <c r="B43" i="26"/>
  <c r="C38" i="28"/>
  <c r="B19" i="34"/>
  <c r="C39" i="28" l="1"/>
  <c r="C37" i="28"/>
  <c r="C35" i="28"/>
  <c r="C36" i="28" s="1"/>
  <c r="C40" i="28" s="1"/>
  <c r="B20" i="26" s="1"/>
  <c r="B22" i="34" l="1"/>
  <c r="B50" i="26"/>
  <c r="B31" i="26"/>
  <c r="B30" i="26"/>
  <c r="B37" i="26"/>
  <c r="B32" i="26"/>
  <c r="B36" i="26"/>
  <c r="B45" i="26"/>
  <c r="B35" i="26"/>
  <c r="C28" i="26"/>
  <c r="B34" i="26"/>
  <c r="B33" i="26"/>
  <c r="B25" i="33"/>
  <c r="C39" i="26" l="1"/>
  <c r="C40" i="26"/>
  <c r="B97" i="33"/>
  <c r="B96" i="33"/>
  <c r="B95" i="33"/>
  <c r="C108" i="33"/>
  <c r="BD28" i="26"/>
  <c r="AQ28" i="26"/>
  <c r="AF28" i="26"/>
  <c r="S28" i="26"/>
  <c r="H28" i="26"/>
  <c r="AS28" i="26"/>
  <c r="BA28" i="26"/>
  <c r="AP28" i="26"/>
  <c r="AD28" i="26"/>
  <c r="R28" i="26"/>
  <c r="F28" i="26"/>
  <c r="F1" i="26" s="1"/>
  <c r="I28" i="26"/>
  <c r="BL28" i="26"/>
  <c r="BL1" i="26" s="1"/>
  <c r="AZ28" i="26"/>
  <c r="AO28" i="26"/>
  <c r="AB28" i="26"/>
  <c r="Q28" i="26"/>
  <c r="E28" i="26"/>
  <c r="BJ28" i="26"/>
  <c r="AY28" i="26"/>
  <c r="AN28" i="26"/>
  <c r="AA28" i="26"/>
  <c r="P28" i="26"/>
  <c r="P1" i="26" s="1"/>
  <c r="D28" i="26"/>
  <c r="BF28" i="26"/>
  <c r="BI28" i="26"/>
  <c r="AX28" i="26"/>
  <c r="AK28" i="26"/>
  <c r="Z28" i="26"/>
  <c r="N28" i="26"/>
  <c r="C42" i="26"/>
  <c r="C46" i="26" s="1"/>
  <c r="AG28" i="26"/>
  <c r="BH28" i="26"/>
  <c r="BH1" i="26" s="1"/>
  <c r="AW28" i="26"/>
  <c r="AJ28" i="26"/>
  <c r="Y28" i="26"/>
  <c r="L28" i="26"/>
  <c r="BG28" i="26"/>
  <c r="AT28" i="26"/>
  <c r="AI28" i="26"/>
  <c r="AI1" i="26" s="1"/>
  <c r="V28" i="26"/>
  <c r="V40" i="26" s="1"/>
  <c r="J28" i="26"/>
  <c r="U28" i="26"/>
  <c r="AU28" i="26"/>
  <c r="BE28" i="26"/>
  <c r="X28" i="26"/>
  <c r="AM28" i="26"/>
  <c r="AV28" i="26"/>
  <c r="AV40" i="26" s="1"/>
  <c r="AH28" i="26"/>
  <c r="BC28" i="26"/>
  <c r="AE28" i="26"/>
  <c r="AL28" i="26"/>
  <c r="AR28" i="26"/>
  <c r="AR40" i="26" s="1"/>
  <c r="K28" i="26"/>
  <c r="M28" i="26"/>
  <c r="W28" i="26"/>
  <c r="W40" i="26" s="1"/>
  <c r="AC28" i="26"/>
  <c r="BB28" i="26"/>
  <c r="G28" i="26"/>
  <c r="O28" i="26"/>
  <c r="T28" i="26"/>
  <c r="BK28" i="26"/>
  <c r="C1" i="26"/>
  <c r="C48" i="26" l="1"/>
  <c r="C49" i="26" s="1"/>
  <c r="AA39" i="26"/>
  <c r="AA40" i="26"/>
  <c r="O39" i="26"/>
  <c r="O40" i="26"/>
  <c r="AC39" i="26"/>
  <c r="AC40" i="26"/>
  <c r="AH39" i="26"/>
  <c r="AH40" i="26"/>
  <c r="J39" i="26"/>
  <c r="J40" i="26"/>
  <c r="AW39" i="26"/>
  <c r="AW40" i="26"/>
  <c r="BI39" i="26"/>
  <c r="BI40" i="26"/>
  <c r="E39" i="26"/>
  <c r="E40" i="26"/>
  <c r="R39" i="26"/>
  <c r="R40" i="26"/>
  <c r="AQ39" i="26"/>
  <c r="AQ40" i="26"/>
  <c r="BH39" i="26"/>
  <c r="BH40" i="26"/>
  <c r="BF39" i="26"/>
  <c r="BF40" i="26"/>
  <c r="Q39" i="26"/>
  <c r="Q40" i="26"/>
  <c r="AD39" i="26"/>
  <c r="AD40" i="26"/>
  <c r="BD39" i="26"/>
  <c r="BD40" i="26"/>
  <c r="BK39" i="26"/>
  <c r="BK40" i="26"/>
  <c r="M39" i="26"/>
  <c r="M40" i="26"/>
  <c r="AM39" i="26"/>
  <c r="AM40" i="26"/>
  <c r="AI39" i="26"/>
  <c r="AI40" i="26"/>
  <c r="AG39" i="26"/>
  <c r="AG40" i="26"/>
  <c r="D39" i="26"/>
  <c r="D40" i="26"/>
  <c r="AB39" i="26"/>
  <c r="AB40" i="26"/>
  <c r="AP39" i="26"/>
  <c r="AP40" i="26"/>
  <c r="BA39" i="26"/>
  <c r="BA40" i="26"/>
  <c r="AT39" i="26"/>
  <c r="AT40" i="26"/>
  <c r="AO39" i="26"/>
  <c r="AO40" i="26"/>
  <c r="T39" i="26"/>
  <c r="T40" i="26"/>
  <c r="X39" i="26"/>
  <c r="X40" i="26"/>
  <c r="N39" i="26"/>
  <c r="N40" i="26"/>
  <c r="AS39" i="26"/>
  <c r="AS40" i="26"/>
  <c r="AL39" i="26"/>
  <c r="AL40" i="26"/>
  <c r="BE39" i="26"/>
  <c r="BE40" i="26"/>
  <c r="Z39" i="26"/>
  <c r="Z40" i="26"/>
  <c r="G39" i="26"/>
  <c r="G40" i="26"/>
  <c r="AE39" i="26"/>
  <c r="AE40" i="26"/>
  <c r="AU39" i="26"/>
  <c r="AU40" i="26"/>
  <c r="Y39" i="26"/>
  <c r="Y40" i="26"/>
  <c r="AK39" i="26"/>
  <c r="AK40" i="26"/>
  <c r="AY39" i="26"/>
  <c r="AY40" i="26"/>
  <c r="I39" i="26"/>
  <c r="I40" i="26"/>
  <c r="S39" i="26"/>
  <c r="S40" i="26"/>
  <c r="K39" i="26"/>
  <c r="K40" i="26"/>
  <c r="P39" i="26"/>
  <c r="P40" i="26"/>
  <c r="AT1" i="26"/>
  <c r="BG39" i="26"/>
  <c r="BG40" i="26"/>
  <c r="AZ39" i="26"/>
  <c r="AZ40" i="26"/>
  <c r="L39" i="26"/>
  <c r="L40" i="26"/>
  <c r="AN39" i="26"/>
  <c r="AN40" i="26"/>
  <c r="BL39" i="26"/>
  <c r="BL40" i="26"/>
  <c r="H39" i="26"/>
  <c r="H40" i="26"/>
  <c r="BB39" i="26"/>
  <c r="BB40" i="26"/>
  <c r="BC39" i="26"/>
  <c r="BC40" i="26"/>
  <c r="U39" i="26"/>
  <c r="U40" i="26"/>
  <c r="AJ39" i="26"/>
  <c r="AJ40" i="26"/>
  <c r="AX39" i="26"/>
  <c r="AX40" i="26"/>
  <c r="BJ39" i="26"/>
  <c r="BJ40" i="26"/>
  <c r="F39" i="26"/>
  <c r="F40" i="26"/>
  <c r="AF39" i="26"/>
  <c r="AF40" i="26"/>
  <c r="Q1" i="26"/>
  <c r="BD1" i="26"/>
  <c r="BF1" i="26"/>
  <c r="AW1" i="26"/>
  <c r="AX1" i="26"/>
  <c r="AJ1" i="26"/>
  <c r="AE1" i="26"/>
  <c r="I1" i="26"/>
  <c r="S1" i="26"/>
  <c r="G1" i="26"/>
  <c r="AU1" i="26"/>
  <c r="AF1" i="26"/>
  <c r="C54" i="26"/>
  <c r="C55" i="26" s="1"/>
  <c r="C56" i="26" s="1"/>
  <c r="J1" i="26"/>
  <c r="BI1" i="26"/>
  <c r="BK1" i="26"/>
  <c r="AM1" i="26"/>
  <c r="AP1" i="26"/>
  <c r="K1" i="26"/>
  <c r="AA1" i="26"/>
  <c r="E1" i="26"/>
  <c r="AB1" i="26"/>
  <c r="H1" i="26"/>
  <c r="AY1" i="26"/>
  <c r="AK1" i="26"/>
  <c r="W1" i="26"/>
  <c r="W39" i="26"/>
  <c r="AV1" i="26"/>
  <c r="AV39" i="26"/>
  <c r="V1" i="26"/>
  <c r="V39" i="26"/>
  <c r="AR1" i="26"/>
  <c r="AR39" i="26"/>
  <c r="AS1" i="26"/>
  <c r="AN42" i="26"/>
  <c r="AN46" i="26" s="1"/>
  <c r="G42" i="26"/>
  <c r="G46" i="26" s="1"/>
  <c r="AE42" i="26"/>
  <c r="AE46" i="26" s="1"/>
  <c r="AU42" i="26"/>
  <c r="AU46" i="26" s="1"/>
  <c r="Y42" i="26"/>
  <c r="Y46" i="26" s="1"/>
  <c r="AK42" i="26"/>
  <c r="AK46" i="26" s="1"/>
  <c r="AY42" i="26"/>
  <c r="AY46" i="26" s="1"/>
  <c r="AZ42" i="26"/>
  <c r="AZ46" i="26" s="1"/>
  <c r="AL42" i="26"/>
  <c r="AL46" i="26" s="1"/>
  <c r="BB42" i="26"/>
  <c r="BB46" i="26" s="1"/>
  <c r="BC42" i="26"/>
  <c r="BC46" i="26" s="1"/>
  <c r="U42" i="26"/>
  <c r="U46" i="26" s="1"/>
  <c r="AJ42" i="26"/>
  <c r="AJ46" i="26" s="1"/>
  <c r="AX42" i="26"/>
  <c r="AX46" i="26" s="1"/>
  <c r="BJ42" i="26"/>
  <c r="BJ46" i="26" s="1"/>
  <c r="BL42" i="26"/>
  <c r="BL46" i="26" s="1"/>
  <c r="AS42" i="26"/>
  <c r="AS46" i="26" s="1"/>
  <c r="Z42" i="26"/>
  <c r="Z46" i="26" s="1"/>
  <c r="AC42" i="26"/>
  <c r="AC46" i="26" s="1"/>
  <c r="AC48" i="26" s="1"/>
  <c r="AC49" i="26" s="1"/>
  <c r="AH42" i="26"/>
  <c r="AH46" i="26" s="1"/>
  <c r="J42" i="26"/>
  <c r="J46" i="26" s="1"/>
  <c r="AW42" i="26"/>
  <c r="AW46" i="26" s="1"/>
  <c r="BI42" i="26"/>
  <c r="BI46" i="26" s="1"/>
  <c r="I42" i="26"/>
  <c r="I46" i="26" s="1"/>
  <c r="H42" i="26"/>
  <c r="H46" i="26" s="1"/>
  <c r="AO42" i="26"/>
  <c r="AO46" i="26" s="1"/>
  <c r="AL1" i="26"/>
  <c r="BK42" i="26"/>
  <c r="BK46" i="26" s="1"/>
  <c r="W42" i="26"/>
  <c r="W46" i="26" s="1"/>
  <c r="AV42" i="26"/>
  <c r="AV46" i="26" s="1"/>
  <c r="V42" i="26"/>
  <c r="V46" i="26" s="1"/>
  <c r="BH42" i="26"/>
  <c r="BH46" i="26" s="1"/>
  <c r="BF42" i="26"/>
  <c r="BF46" i="26" s="1"/>
  <c r="F42" i="26"/>
  <c r="F46" i="26" s="1"/>
  <c r="S42" i="26"/>
  <c r="S46" i="26" s="1"/>
  <c r="O42" i="26"/>
  <c r="O46" i="26" s="1"/>
  <c r="BE42" i="26"/>
  <c r="BE46" i="26" s="1"/>
  <c r="BB1" i="26"/>
  <c r="BC1" i="26"/>
  <c r="M42" i="26"/>
  <c r="M46" i="26" s="1"/>
  <c r="AM42" i="26"/>
  <c r="AM46" i="26" s="1"/>
  <c r="AI42" i="26"/>
  <c r="AI46" i="26" s="1"/>
  <c r="AG42" i="26"/>
  <c r="AG46" i="26" s="1"/>
  <c r="D42" i="26"/>
  <c r="E42" i="26"/>
  <c r="E46" i="26" s="1"/>
  <c r="R42" i="26"/>
  <c r="R46" i="26" s="1"/>
  <c r="AF42" i="26"/>
  <c r="AF46" i="26" s="1"/>
  <c r="L42" i="26"/>
  <c r="L46" i="26" s="1"/>
  <c r="Z1" i="26"/>
  <c r="K42" i="26"/>
  <c r="K46" i="26" s="1"/>
  <c r="AT42" i="26"/>
  <c r="AT46" i="26" s="1"/>
  <c r="P42" i="26"/>
  <c r="P46" i="26" s="1"/>
  <c r="Q42" i="26"/>
  <c r="Q46" i="26" s="1"/>
  <c r="AD42" i="26"/>
  <c r="AD46" i="26" s="1"/>
  <c r="AQ42" i="26"/>
  <c r="AQ46" i="26" s="1"/>
  <c r="BA42" i="26"/>
  <c r="BA46" i="26" s="1"/>
  <c r="T42" i="26"/>
  <c r="T46" i="26" s="1"/>
  <c r="AR42" i="26"/>
  <c r="AR46" i="26" s="1"/>
  <c r="X42" i="26"/>
  <c r="X46" i="26" s="1"/>
  <c r="BG42" i="26"/>
  <c r="BG46" i="26" s="1"/>
  <c r="N42" i="26"/>
  <c r="N46" i="26" s="1"/>
  <c r="AA42" i="26"/>
  <c r="AA46" i="26" s="1"/>
  <c r="AA48" i="26" s="1"/>
  <c r="AA49" i="26" s="1"/>
  <c r="AB42" i="26"/>
  <c r="AB46" i="26" s="1"/>
  <c r="AP42" i="26"/>
  <c r="AP46" i="26" s="1"/>
  <c r="BD42" i="26"/>
  <c r="BD46" i="26" s="1"/>
  <c r="T1" i="26"/>
  <c r="AH1" i="26"/>
  <c r="AZ1" i="26"/>
  <c r="D1" i="26"/>
  <c r="U1" i="26"/>
  <c r="AC1" i="26"/>
  <c r="R1" i="26"/>
  <c r="AG1" i="26"/>
  <c r="O1" i="26"/>
  <c r="Y1" i="26"/>
  <c r="AD1" i="26"/>
  <c r="L1" i="26"/>
  <c r="BE1" i="26"/>
  <c r="AQ1" i="26"/>
  <c r="AN1" i="26"/>
  <c r="M1" i="26"/>
  <c r="X1" i="26"/>
  <c r="BA1" i="26"/>
  <c r="AO1" i="26"/>
  <c r="N1" i="26"/>
  <c r="BG1" i="26"/>
  <c r="BJ1" i="26"/>
  <c r="BD48" i="26" l="1"/>
  <c r="BD49" i="26" s="1"/>
  <c r="AJ48" i="26"/>
  <c r="AJ49" i="26" s="1"/>
  <c r="I48" i="26"/>
  <c r="I49" i="26" s="1"/>
  <c r="I54" i="26" s="1"/>
  <c r="I55" i="26" s="1"/>
  <c r="BL48" i="26"/>
  <c r="BL49" i="26" s="1"/>
  <c r="Q48" i="26"/>
  <c r="Q49" i="26" s="1"/>
  <c r="AX48" i="26"/>
  <c r="AX49" i="26" s="1"/>
  <c r="AX54" i="26" s="1"/>
  <c r="AX55" i="26" s="1"/>
  <c r="BK48" i="26"/>
  <c r="BK49" i="26" s="1"/>
  <c r="BK54" i="26" s="1"/>
  <c r="BK55" i="26" s="1"/>
  <c r="AS48" i="26"/>
  <c r="AS49" i="26" s="1"/>
  <c r="AS54" i="26" s="1"/>
  <c r="AS55" i="26" s="1"/>
  <c r="AD48" i="26"/>
  <c r="AD49" i="26" s="1"/>
  <c r="AD54" i="26" s="1"/>
  <c r="AD55" i="26" s="1"/>
  <c r="N48" i="26"/>
  <c r="N49" i="26" s="1"/>
  <c r="N54" i="26" s="1"/>
  <c r="N55" i="26" s="1"/>
  <c r="AW48" i="26"/>
  <c r="AW49" i="26" s="1"/>
  <c r="AW54" i="26" s="1"/>
  <c r="AW55" i="26" s="1"/>
  <c r="BC48" i="26"/>
  <c r="BC49" i="26" s="1"/>
  <c r="BC54" i="26" s="1"/>
  <c r="BC55" i="26" s="1"/>
  <c r="X48" i="26"/>
  <c r="X49" i="26" s="1"/>
  <c r="X54" i="26" s="1"/>
  <c r="X55" i="26" s="1"/>
  <c r="AT48" i="26"/>
  <c r="AT49" i="26" s="1"/>
  <c r="AT54" i="26" s="1"/>
  <c r="AT55" i="26" s="1"/>
  <c r="J48" i="26"/>
  <c r="J49" i="26" s="1"/>
  <c r="J54" i="26" s="1"/>
  <c r="J55" i="26" s="1"/>
  <c r="O48" i="26"/>
  <c r="O49" i="26" s="1"/>
  <c r="O54" i="26" s="1"/>
  <c r="O55" i="26" s="1"/>
  <c r="AP48" i="26"/>
  <c r="AP49" i="26" s="1"/>
  <c r="AP54" i="26" s="1"/>
  <c r="AP55" i="26" s="1"/>
  <c r="AI48" i="26"/>
  <c r="AI49" i="26" s="1"/>
  <c r="AI54" i="26" s="1"/>
  <c r="AI55" i="26" s="1"/>
  <c r="F48" i="26"/>
  <c r="F49" i="26" s="1"/>
  <c r="F54" i="26" s="1"/>
  <c r="F55" i="26" s="1"/>
  <c r="AH48" i="26"/>
  <c r="AH49" i="26" s="1"/>
  <c r="AH54" i="26" s="1"/>
  <c r="AH55" i="26" s="1"/>
  <c r="AL48" i="26"/>
  <c r="AL49" i="26" s="1"/>
  <c r="AL54" i="26" s="1"/>
  <c r="AL55" i="26" s="1"/>
  <c r="AN48" i="26"/>
  <c r="AN49" i="26" s="1"/>
  <c r="AN54" i="26" s="1"/>
  <c r="AN55" i="26" s="1"/>
  <c r="P48" i="26"/>
  <c r="P49" i="26" s="1"/>
  <c r="P54" i="26" s="1"/>
  <c r="P55" i="26" s="1"/>
  <c r="BJ48" i="26"/>
  <c r="BJ49" i="26" s="1"/>
  <c r="BJ54" i="26" s="1"/>
  <c r="BJ55" i="26" s="1"/>
  <c r="V48" i="26"/>
  <c r="V49" i="26" s="1"/>
  <c r="V54" i="26" s="1"/>
  <c r="V55" i="26" s="1"/>
  <c r="Q54" i="26"/>
  <c r="Q55" i="26" s="1"/>
  <c r="BD54" i="26"/>
  <c r="BD55" i="26" s="1"/>
  <c r="AJ54" i="26"/>
  <c r="AJ55" i="26" s="1"/>
  <c r="BL54" i="26"/>
  <c r="BL55" i="26" s="1"/>
  <c r="AB48" i="26"/>
  <c r="AB49" i="26" s="1"/>
  <c r="AB54" i="26" s="1"/>
  <c r="AB55" i="26" s="1"/>
  <c r="R48" i="26"/>
  <c r="R49" i="26" s="1"/>
  <c r="R54" i="26" s="1"/>
  <c r="R55" i="26" s="1"/>
  <c r="AA54" i="26"/>
  <c r="AA55" i="26" s="1"/>
  <c r="K48" i="26"/>
  <c r="K49" i="26" s="1"/>
  <c r="K54" i="26" s="1"/>
  <c r="K55" i="26" s="1"/>
  <c r="L48" i="26"/>
  <c r="L49" i="26" s="1"/>
  <c r="L54" i="26" s="1"/>
  <c r="L55" i="26" s="1"/>
  <c r="AC54" i="26"/>
  <c r="AC55" i="26" s="1"/>
  <c r="BE48" i="26"/>
  <c r="BE49" i="26" s="1"/>
  <c r="BE54" i="26" s="1"/>
  <c r="BE55" i="26" s="1"/>
  <c r="AQ48" i="26"/>
  <c r="AQ49" i="26" s="1"/>
  <c r="AQ54" i="26" s="1"/>
  <c r="AQ55" i="26" s="1"/>
  <c r="Z48" i="26"/>
  <c r="Z49" i="26" s="1"/>
  <c r="Z54" i="26" s="1"/>
  <c r="Z55" i="26" s="1"/>
  <c r="E48" i="26"/>
  <c r="E49" i="26" s="1"/>
  <c r="E54" i="26" s="1"/>
  <c r="E55" i="26" s="1"/>
  <c r="BH48" i="26"/>
  <c r="BH49" i="26" s="1"/>
  <c r="BH54" i="26" s="1"/>
  <c r="BH55" i="26" s="1"/>
  <c r="U48" i="26"/>
  <c r="U49" i="26" s="1"/>
  <c r="U54" i="26" s="1"/>
  <c r="U55" i="26" s="1"/>
  <c r="Y48" i="26"/>
  <c r="Y49" i="26" s="1"/>
  <c r="Y54" i="26" s="1"/>
  <c r="Y55" i="26" s="1"/>
  <c r="AF48" i="26"/>
  <c r="AF49" i="26" s="1"/>
  <c r="AF54" i="26" s="1"/>
  <c r="AF55" i="26" s="1"/>
  <c r="AO48" i="26"/>
  <c r="AO49" i="26" s="1"/>
  <c r="AO54" i="26" s="1"/>
  <c r="AO55" i="26" s="1"/>
  <c r="BF48" i="26"/>
  <c r="BF49" i="26" s="1"/>
  <c r="BF54" i="26" s="1"/>
  <c r="BF55" i="26" s="1"/>
  <c r="BA48" i="26"/>
  <c r="BA49" i="26" s="1"/>
  <c r="BA54" i="26" s="1"/>
  <c r="BA55" i="26" s="1"/>
  <c r="AR48" i="26"/>
  <c r="AR49" i="26" s="1"/>
  <c r="AR54" i="26" s="1"/>
  <c r="AR55" i="26" s="1"/>
  <c r="AG48" i="26"/>
  <c r="AG49" i="26" s="1"/>
  <c r="AG54" i="26" s="1"/>
  <c r="AG55" i="26" s="1"/>
  <c r="H48" i="26"/>
  <c r="H49" i="26" s="1"/>
  <c r="H54" i="26" s="1"/>
  <c r="H55" i="26" s="1"/>
  <c r="T48" i="26"/>
  <c r="T49" i="26" s="1"/>
  <c r="T54" i="26" s="1"/>
  <c r="T55" i="26" s="1"/>
  <c r="BG48" i="26"/>
  <c r="BG49" i="26" s="1"/>
  <c r="BG54" i="26" s="1"/>
  <c r="BG55" i="26" s="1"/>
  <c r="M48" i="26"/>
  <c r="M49" i="26" s="1"/>
  <c r="M54" i="26" s="1"/>
  <c r="M55" i="26" s="1"/>
  <c r="B39" i="26"/>
  <c r="AZ48" i="26"/>
  <c r="AZ49" i="26" s="1"/>
  <c r="AZ54" i="26" s="1"/>
  <c r="AZ55" i="26" s="1"/>
  <c r="G48" i="26"/>
  <c r="G49" i="26" s="1"/>
  <c r="G54" i="26" s="1"/>
  <c r="G55" i="26" s="1"/>
  <c r="AM48" i="26"/>
  <c r="AM49" i="26" s="1"/>
  <c r="AM54" i="26" s="1"/>
  <c r="AM55" i="26" s="1"/>
  <c r="AV48" i="26"/>
  <c r="AV49" i="26" s="1"/>
  <c r="AV54" i="26" s="1"/>
  <c r="AV55" i="26" s="1"/>
  <c r="B40" i="26"/>
  <c r="AU48" i="26"/>
  <c r="AU49" i="26" s="1"/>
  <c r="AU54" i="26" s="1"/>
  <c r="AU55" i="26" s="1"/>
  <c r="BB48" i="26"/>
  <c r="BB49" i="26" s="1"/>
  <c r="BB54" i="26" s="1"/>
  <c r="BB55" i="26" s="1"/>
  <c r="W48" i="26"/>
  <c r="W49" i="26" s="1"/>
  <c r="W54" i="26" s="1"/>
  <c r="W55" i="26" s="1"/>
  <c r="AY48" i="26"/>
  <c r="AY49" i="26" s="1"/>
  <c r="AY54" i="26" s="1"/>
  <c r="AY55" i="26" s="1"/>
  <c r="D46" i="26"/>
  <c r="B42" i="26"/>
  <c r="S48" i="26"/>
  <c r="S49" i="26" s="1"/>
  <c r="S54" i="26" s="1"/>
  <c r="S55" i="26" s="1"/>
  <c r="BI48" i="26"/>
  <c r="BI49" i="26" s="1"/>
  <c r="BI54" i="26" s="1"/>
  <c r="BI55" i="26" s="1"/>
  <c r="AK48" i="26"/>
  <c r="AK49" i="26" s="1"/>
  <c r="AK54" i="26" s="1"/>
  <c r="AK55" i="26" s="1"/>
  <c r="AE48" i="26"/>
  <c r="AE49" i="26" s="1"/>
  <c r="AE54" i="26" s="1"/>
  <c r="AE55" i="26" s="1"/>
  <c r="B46" i="26" l="1"/>
  <c r="D48" i="26"/>
  <c r="D49" i="26" l="1"/>
  <c r="B48" i="26"/>
  <c r="X48" i="36"/>
  <c r="X47" i="36"/>
  <c r="X46" i="36"/>
  <c r="X28" i="36"/>
  <c r="X27" i="36"/>
  <c r="X26" i="36"/>
  <c r="B49" i="26" l="1"/>
  <c r="D54" i="26"/>
  <c r="D55" i="26" s="1"/>
  <c r="AD56" i="26" l="1"/>
  <c r="AV56" i="26"/>
  <c r="AE56" i="26"/>
  <c r="AY56" i="26"/>
  <c r="AT56" i="26"/>
  <c r="O56" i="26"/>
  <c r="I56" i="26"/>
  <c r="BH56" i="26"/>
  <c r="K56" i="26"/>
  <c r="AR56" i="26"/>
  <c r="L56" i="26"/>
  <c r="BB56" i="26"/>
  <c r="AA56" i="26"/>
  <c r="AK56" i="26"/>
  <c r="BI56" i="26"/>
  <c r="AI56" i="26"/>
  <c r="AF56" i="26"/>
  <c r="P56" i="26"/>
  <c r="AZ56" i="26"/>
  <c r="Q56" i="26"/>
  <c r="R56" i="26"/>
  <c r="BG56" i="26"/>
  <c r="S56" i="26"/>
  <c r="N56" i="26"/>
  <c r="M56" i="26"/>
  <c r="E56" i="26"/>
  <c r="AH56" i="26"/>
  <c r="AB56" i="26"/>
  <c r="BJ56" i="26"/>
  <c r="U56" i="26"/>
  <c r="AC56" i="26"/>
  <c r="AX56" i="26"/>
  <c r="Z56" i="26"/>
  <c r="BK56" i="26"/>
  <c r="AG56" i="26"/>
  <c r="AL56" i="26"/>
  <c r="BC56" i="26"/>
  <c r="BD56" i="26"/>
  <c r="F56" i="26"/>
  <c r="D56" i="26"/>
  <c r="BE56" i="26"/>
  <c r="BA56" i="26"/>
  <c r="BL56" i="26"/>
  <c r="H56" i="26"/>
  <c r="AW56" i="26"/>
  <c r="AM56" i="26"/>
  <c r="J56" i="26"/>
  <c r="X56" i="26"/>
  <c r="AQ56" i="26"/>
  <c r="T56" i="26"/>
  <c r="AO56" i="26"/>
  <c r="Y56" i="26"/>
  <c r="G56" i="26"/>
  <c r="AS56" i="26"/>
  <c r="V56" i="26"/>
  <c r="AU56" i="26"/>
  <c r="AN56" i="26"/>
  <c r="W56" i="26"/>
  <c r="BF56" i="26"/>
  <c r="AP56" i="26"/>
  <c r="AJ56" i="26"/>
  <c r="B18" i="30"/>
  <c r="B32" i="30"/>
  <c r="B102" i="30" l="1"/>
  <c r="B103" i="30" s="1"/>
  <c r="B104" i="30" s="1"/>
  <c r="B105" i="30" s="1"/>
  <c r="B106" i="30" s="1"/>
  <c r="B107" i="30" s="1"/>
  <c r="B108" i="30" s="1"/>
  <c r="B109" i="30" s="1"/>
  <c r="B110" i="30" s="1"/>
  <c r="B111" i="30" s="1"/>
  <c r="B112" i="30" s="1"/>
  <c r="B113" i="30" s="1"/>
  <c r="B114" i="30" s="1"/>
  <c r="B115" i="30" s="1"/>
  <c r="B116" i="30" s="1"/>
  <c r="B117" i="30" s="1"/>
  <c r="B118" i="30" s="1"/>
  <c r="B119" i="30" s="1"/>
  <c r="B120" i="30" s="1"/>
  <c r="B121" i="30" s="1"/>
  <c r="B122" i="30" s="1"/>
  <c r="B123" i="30" s="1"/>
  <c r="B124" i="30" s="1"/>
  <c r="B125" i="30" s="1"/>
  <c r="B126" i="30" s="1"/>
  <c r="B127" i="30" s="1"/>
  <c r="B128" i="30" s="1"/>
  <c r="B129" i="30" s="1"/>
  <c r="B130" i="30" s="1"/>
  <c r="B131" i="30" s="1"/>
  <c r="B132" i="30" s="1"/>
  <c r="B133" i="30" s="1"/>
  <c r="B134" i="30" s="1"/>
  <c r="B135" i="30" s="1"/>
  <c r="B136" i="30" s="1"/>
  <c r="B137" i="30" s="1"/>
  <c r="B138" i="30" s="1"/>
  <c r="B139" i="30" s="1"/>
  <c r="B140" i="30" s="1"/>
  <c r="B141" i="30" s="1"/>
  <c r="B142" i="30" s="1"/>
  <c r="B143" i="30" s="1"/>
  <c r="B144" i="30" s="1"/>
  <c r="B145" i="30" s="1"/>
  <c r="B146" i="30" s="1"/>
  <c r="B147" i="30" s="1"/>
  <c r="B148" i="30" s="1"/>
  <c r="B149" i="30" s="1"/>
  <c r="B150" i="30" s="1"/>
  <c r="B151" i="30" s="1"/>
  <c r="B152" i="30" s="1"/>
  <c r="B153" i="30" s="1"/>
  <c r="B154" i="30" s="1"/>
  <c r="B155" i="30" s="1"/>
  <c r="B156" i="30" s="1"/>
  <c r="B157" i="30" s="1"/>
  <c r="B158" i="30" s="1"/>
  <c r="B159" i="30" s="1"/>
  <c r="B160" i="30" s="1"/>
  <c r="B161" i="30" s="1"/>
  <c r="B162" i="30" s="1"/>
  <c r="B163" i="30" s="1"/>
  <c r="B33" i="30" l="1"/>
  <c r="B34" i="30" l="1"/>
  <c r="B35" i="30" s="1"/>
  <c r="C1" i="33" l="1"/>
  <c r="D34" i="33"/>
  <c r="E1" i="30" s="1"/>
  <c r="D30" i="30"/>
  <c r="D101" i="30" s="1"/>
  <c r="V34" i="33"/>
  <c r="W1" i="30" s="1"/>
  <c r="C70" i="33"/>
  <c r="U34" i="33"/>
  <c r="V1" i="30" s="1"/>
  <c r="B36" i="30"/>
  <c r="R34" i="33"/>
  <c r="S1" i="30" s="1"/>
  <c r="Y34" i="33"/>
  <c r="Z1" i="30" s="1"/>
  <c r="Z34" i="33"/>
  <c r="AA1" i="30" s="1"/>
  <c r="AA34" i="33"/>
  <c r="AB1" i="30" s="1"/>
  <c r="AB34" i="33"/>
  <c r="AC1" i="30" s="1"/>
  <c r="AC34" i="33"/>
  <c r="AD1" i="30" s="1"/>
  <c r="AD34" i="33"/>
  <c r="AE1" i="30" s="1"/>
  <c r="AE34" i="33"/>
  <c r="AF1" i="30" s="1"/>
  <c r="AQ34" i="33"/>
  <c r="AR1" i="30" s="1"/>
  <c r="AP34" i="33"/>
  <c r="AQ1" i="30" s="1"/>
  <c r="BH34" i="33"/>
  <c r="BI1" i="30" s="1"/>
  <c r="AJ34" i="33"/>
  <c r="AK1" i="30" s="1"/>
  <c r="BG34" i="33"/>
  <c r="BH1" i="30" s="1"/>
  <c r="BF34" i="33"/>
  <c r="BG1" i="30" s="1"/>
  <c r="BE34" i="33"/>
  <c r="BF1" i="30" s="1"/>
  <c r="T34" i="33"/>
  <c r="U1" i="30" s="1"/>
  <c r="AW34" i="33"/>
  <c r="AX1" i="30" s="1"/>
  <c r="S34" i="33"/>
  <c r="T1" i="30" s="1"/>
  <c r="AR34" i="33"/>
  <c r="AS1" i="30" s="1"/>
  <c r="E34" i="33"/>
  <c r="F1" i="30" s="1"/>
  <c r="AZ34" i="33"/>
  <c r="BA1" i="30" s="1"/>
  <c r="AI34" i="33"/>
  <c r="AJ1" i="30" s="1"/>
  <c r="L34" i="33"/>
  <c r="M1" i="30" s="1"/>
  <c r="AY34" i="33"/>
  <c r="AZ1" i="30" s="1"/>
  <c r="AH34" i="33"/>
  <c r="AI1" i="30" s="1"/>
  <c r="K34" i="33"/>
  <c r="L1" i="30" s="1"/>
  <c r="AX34" i="33"/>
  <c r="AY1" i="30" s="1"/>
  <c r="J34" i="33"/>
  <c r="K1" i="30" s="1"/>
  <c r="AO34" i="33"/>
  <c r="AP1" i="30" s="1"/>
  <c r="AG34" i="33"/>
  <c r="AH1" i="30" s="1"/>
  <c r="Q34" i="33"/>
  <c r="R1" i="30" s="1"/>
  <c r="I34" i="33"/>
  <c r="J1" i="30" s="1"/>
  <c r="BL34" i="33"/>
  <c r="BM1" i="30" s="1"/>
  <c r="BD34" i="33"/>
  <c r="BE1" i="30" s="1"/>
  <c r="AV34" i="33"/>
  <c r="AW1" i="30" s="1"/>
  <c r="AN34" i="33"/>
  <c r="AO1" i="30" s="1"/>
  <c r="AF34" i="33"/>
  <c r="AG1" i="30" s="1"/>
  <c r="X34" i="33"/>
  <c r="Y1" i="30" s="1"/>
  <c r="P34" i="33"/>
  <c r="Q1" i="30" s="1"/>
  <c r="H34" i="33"/>
  <c r="I1" i="30" s="1"/>
  <c r="BK34" i="33"/>
  <c r="BL1" i="30" s="1"/>
  <c r="BC34" i="33"/>
  <c r="BD1" i="30" s="1"/>
  <c r="AU34" i="33"/>
  <c r="AV1" i="30" s="1"/>
  <c r="AM34" i="33"/>
  <c r="AN1" i="30" s="1"/>
  <c r="W34" i="33"/>
  <c r="X1" i="30" s="1"/>
  <c r="O34" i="33"/>
  <c r="P1" i="30" s="1"/>
  <c r="G34" i="33"/>
  <c r="H1" i="30" s="1"/>
  <c r="BJ34" i="33"/>
  <c r="BK1" i="30" s="1"/>
  <c r="BB34" i="33"/>
  <c r="BC1" i="30" s="1"/>
  <c r="AT34" i="33"/>
  <c r="AU1" i="30" s="1"/>
  <c r="AL34" i="33"/>
  <c r="AM1" i="30" s="1"/>
  <c r="N34" i="33"/>
  <c r="O1" i="30" s="1"/>
  <c r="F34" i="33"/>
  <c r="G1" i="30" s="1"/>
  <c r="BI34" i="33"/>
  <c r="BJ1" i="30" s="1"/>
  <c r="BA34" i="33"/>
  <c r="BB1" i="30" s="1"/>
  <c r="AS34" i="33"/>
  <c r="AT1" i="30" s="1"/>
  <c r="AK34" i="33"/>
  <c r="AL1" i="30" s="1"/>
  <c r="M34" i="33"/>
  <c r="N1" i="30" s="1"/>
  <c r="AZ242" i="30" l="1"/>
  <c r="AZ172" i="30"/>
  <c r="AY33" i="33"/>
  <c r="P172" i="30"/>
  <c r="O33" i="33"/>
  <c r="P242" i="30"/>
  <c r="AF172" i="30"/>
  <c r="AE33" i="33"/>
  <c r="AF242" i="30"/>
  <c r="F33" i="33"/>
  <c r="G242" i="30"/>
  <c r="G172" i="30"/>
  <c r="X172" i="30"/>
  <c r="W33" i="33"/>
  <c r="X242" i="30"/>
  <c r="AG172" i="30"/>
  <c r="AF33" i="33"/>
  <c r="AG242" i="30"/>
  <c r="AP172" i="30"/>
  <c r="AP242" i="30"/>
  <c r="AO33" i="33"/>
  <c r="AJ242" i="30"/>
  <c r="AI33" i="33"/>
  <c r="AJ172" i="30"/>
  <c r="BG242" i="30"/>
  <c r="BF33" i="33"/>
  <c r="BG172" i="30"/>
  <c r="AD33" i="33"/>
  <c r="AE242" i="30"/>
  <c r="AE172" i="30"/>
  <c r="U33" i="33"/>
  <c r="V172" i="30"/>
  <c r="V242" i="30"/>
  <c r="G33" i="33"/>
  <c r="H172" i="30"/>
  <c r="H242" i="30"/>
  <c r="AR242" i="30"/>
  <c r="AQ33" i="33"/>
  <c r="AR172" i="30"/>
  <c r="AH172" i="30"/>
  <c r="AH242" i="30"/>
  <c r="AG33" i="33"/>
  <c r="AN172" i="30"/>
  <c r="AM33" i="33"/>
  <c r="AN242" i="30"/>
  <c r="BH242" i="30"/>
  <c r="BG33" i="33"/>
  <c r="BH172" i="30"/>
  <c r="AC33" i="33"/>
  <c r="AD172" i="30"/>
  <c r="AD242" i="30"/>
  <c r="AM242" i="30"/>
  <c r="AL33" i="33"/>
  <c r="AM172" i="30"/>
  <c r="AV172" i="30"/>
  <c r="AU33" i="33"/>
  <c r="AV242" i="30"/>
  <c r="AV33" i="33"/>
  <c r="AW172" i="30"/>
  <c r="AW242" i="30"/>
  <c r="AY242" i="30"/>
  <c r="AX33" i="33"/>
  <c r="AY172" i="30"/>
  <c r="E33" i="33"/>
  <c r="F172" i="30"/>
  <c r="F242" i="30"/>
  <c r="AK172" i="30"/>
  <c r="AK242" i="30"/>
  <c r="AJ33" i="33"/>
  <c r="AC172" i="30"/>
  <c r="AC242" i="30"/>
  <c r="AB33" i="33"/>
  <c r="V33" i="33"/>
  <c r="W172" i="30"/>
  <c r="W242" i="30"/>
  <c r="BA33" i="33"/>
  <c r="BB242" i="30"/>
  <c r="BB172" i="30"/>
  <c r="U172" i="30"/>
  <c r="U242" i="30"/>
  <c r="T33" i="33"/>
  <c r="X33" i="33"/>
  <c r="Y172" i="30"/>
  <c r="Y242" i="30"/>
  <c r="O242" i="30"/>
  <c r="N33" i="33"/>
  <c r="O172" i="30"/>
  <c r="BA172" i="30"/>
  <c r="BA242" i="30"/>
  <c r="AZ33" i="33"/>
  <c r="BD172" i="30"/>
  <c r="BC33" i="33"/>
  <c r="BD242" i="30"/>
  <c r="BD33" i="33"/>
  <c r="BE172" i="30"/>
  <c r="BE242" i="30"/>
  <c r="AS172" i="30"/>
  <c r="AS242" i="30"/>
  <c r="AR33" i="33"/>
  <c r="BI172" i="30"/>
  <c r="BI242" i="30"/>
  <c r="BH33" i="33"/>
  <c r="AB242" i="30"/>
  <c r="AA33" i="33"/>
  <c r="AB172" i="30"/>
  <c r="R172" i="30"/>
  <c r="R242" i="30"/>
  <c r="Q33" i="33"/>
  <c r="BI33" i="33"/>
  <c r="BJ172" i="30"/>
  <c r="BJ242" i="30"/>
  <c r="BF172" i="30"/>
  <c r="BF242" i="30"/>
  <c r="BE33" i="33"/>
  <c r="K242" i="30"/>
  <c r="J33" i="33"/>
  <c r="K172" i="30"/>
  <c r="M33" i="33"/>
  <c r="N242" i="30"/>
  <c r="N172" i="30"/>
  <c r="AK33" i="33"/>
  <c r="AL242" i="30"/>
  <c r="AL172" i="30"/>
  <c r="BB33" i="33"/>
  <c r="BC242" i="30"/>
  <c r="BC172" i="30"/>
  <c r="BL172" i="30"/>
  <c r="BK33" i="33"/>
  <c r="BL242" i="30"/>
  <c r="BM172" i="30"/>
  <c r="BL33" i="33"/>
  <c r="BM242" i="30"/>
  <c r="L242" i="30"/>
  <c r="K33" i="33"/>
  <c r="L172" i="30"/>
  <c r="T242" i="30"/>
  <c r="T172" i="30"/>
  <c r="S33" i="33"/>
  <c r="AQ242" i="30"/>
  <c r="AP33" i="33"/>
  <c r="AQ172" i="30"/>
  <c r="AA242" i="30"/>
  <c r="Z33" i="33"/>
  <c r="AA172" i="30"/>
  <c r="E172" i="30"/>
  <c r="E242" i="30"/>
  <c r="D33" i="33"/>
  <c r="Q172" i="30"/>
  <c r="P33" i="33"/>
  <c r="Q242" i="30"/>
  <c r="S242" i="30"/>
  <c r="R33" i="33"/>
  <c r="S172" i="30"/>
  <c r="M172" i="30"/>
  <c r="M242" i="30"/>
  <c r="L33" i="33"/>
  <c r="AN33" i="33"/>
  <c r="AO172" i="30"/>
  <c r="AO242" i="30"/>
  <c r="AT33" i="33"/>
  <c r="AU172" i="30"/>
  <c r="AU242" i="30"/>
  <c r="AS33" i="33"/>
  <c r="AT172" i="30"/>
  <c r="AT242" i="30"/>
  <c r="BK242" i="30"/>
  <c r="BJ33" i="33"/>
  <c r="BK172" i="30"/>
  <c r="I172" i="30"/>
  <c r="H33" i="33"/>
  <c r="I242" i="30"/>
  <c r="J172" i="30"/>
  <c r="J242" i="30"/>
  <c r="I33" i="33"/>
  <c r="AI242" i="30"/>
  <c r="AH33" i="33"/>
  <c r="AI172" i="30"/>
  <c r="AX172" i="30"/>
  <c r="AW33" i="33"/>
  <c r="AX242" i="30"/>
  <c r="Z172" i="30"/>
  <c r="Z242" i="30"/>
  <c r="Y33" i="33"/>
  <c r="C74" i="33"/>
  <c r="AT1" i="33"/>
  <c r="AT108" i="33"/>
  <c r="AX1" i="33"/>
  <c r="AX108" i="33"/>
  <c r="E1" i="33"/>
  <c r="E108" i="33"/>
  <c r="AJ1" i="33"/>
  <c r="AJ108" i="33"/>
  <c r="AB1" i="33"/>
  <c r="AB108" i="33"/>
  <c r="V1" i="33"/>
  <c r="V108" i="33"/>
  <c r="AK1" i="33"/>
  <c r="AK108" i="33"/>
  <c r="BB1" i="33"/>
  <c r="BB108" i="33"/>
  <c r="BK1" i="33"/>
  <c r="BK108" i="33"/>
  <c r="BD1" i="33"/>
  <c r="BD108" i="33"/>
  <c r="AR1" i="33"/>
  <c r="AR108" i="33"/>
  <c r="BH1" i="33"/>
  <c r="BH108" i="33"/>
  <c r="AA1" i="33"/>
  <c r="AA108" i="33"/>
  <c r="M1" i="33"/>
  <c r="M108" i="33"/>
  <c r="AV1" i="33"/>
  <c r="AV108" i="33"/>
  <c r="K1" i="33"/>
  <c r="K108" i="33"/>
  <c r="AP1" i="33"/>
  <c r="AP108" i="33"/>
  <c r="D1" i="33"/>
  <c r="D108" i="33"/>
  <c r="G1" i="33"/>
  <c r="G108" i="33"/>
  <c r="H1" i="33"/>
  <c r="H108" i="33"/>
  <c r="I1" i="33"/>
  <c r="I108" i="33"/>
  <c r="AH1" i="33"/>
  <c r="AH108" i="33"/>
  <c r="AW1" i="33"/>
  <c r="AW108" i="33"/>
  <c r="Y1" i="33"/>
  <c r="Y108" i="33"/>
  <c r="BC1" i="33"/>
  <c r="BC108" i="33"/>
  <c r="AS1" i="33"/>
  <c r="AS108" i="33"/>
  <c r="BJ1" i="33"/>
  <c r="BJ108" i="33"/>
  <c r="BL1" i="33"/>
  <c r="BL108" i="33"/>
  <c r="S1" i="33"/>
  <c r="S108" i="33"/>
  <c r="Z1" i="33"/>
  <c r="Z108" i="33"/>
  <c r="BA1" i="33"/>
  <c r="BA108" i="33"/>
  <c r="BI1" i="33"/>
  <c r="BI108" i="33"/>
  <c r="O1" i="33"/>
  <c r="O108" i="33"/>
  <c r="P1" i="33"/>
  <c r="P108" i="33"/>
  <c r="Q1" i="33"/>
  <c r="Q108" i="33"/>
  <c r="AY1" i="33"/>
  <c r="AY108" i="33"/>
  <c r="T1" i="33"/>
  <c r="T108" i="33"/>
  <c r="AQ1" i="33"/>
  <c r="AQ108" i="33"/>
  <c r="R1" i="33"/>
  <c r="R108" i="33"/>
  <c r="L1" i="33"/>
  <c r="L108" i="33"/>
  <c r="F1" i="33"/>
  <c r="F108" i="33"/>
  <c r="X1" i="33"/>
  <c r="X108" i="33"/>
  <c r="AE1" i="33"/>
  <c r="AE108" i="33"/>
  <c r="AI1" i="33"/>
  <c r="AI108" i="33"/>
  <c r="W1" i="33"/>
  <c r="W108" i="33"/>
  <c r="AG1" i="33"/>
  <c r="AG108" i="33"/>
  <c r="BE1" i="33"/>
  <c r="BE108" i="33"/>
  <c r="N1" i="33"/>
  <c r="N108" i="33"/>
  <c r="AM1" i="33"/>
  <c r="AM108" i="33"/>
  <c r="AF1" i="33"/>
  <c r="AF108" i="33"/>
  <c r="AO1" i="33"/>
  <c r="AO108" i="33"/>
  <c r="BF1" i="33"/>
  <c r="BF108" i="33"/>
  <c r="AD1" i="33"/>
  <c r="AD108" i="33"/>
  <c r="U1" i="33"/>
  <c r="U108" i="33"/>
  <c r="AL1" i="33"/>
  <c r="AL108" i="33"/>
  <c r="AU1" i="33"/>
  <c r="AU108" i="33"/>
  <c r="AN1" i="33"/>
  <c r="AN108" i="33"/>
  <c r="J1" i="33"/>
  <c r="J108" i="33"/>
  <c r="AZ1" i="33"/>
  <c r="AZ108" i="33"/>
  <c r="BG1" i="33"/>
  <c r="BG108" i="33"/>
  <c r="AC1" i="33"/>
  <c r="AC108" i="33"/>
  <c r="B37" i="30"/>
  <c r="U70" i="33"/>
  <c r="U74" i="33" s="1"/>
  <c r="U97" i="33" s="1"/>
  <c r="V70" i="33"/>
  <c r="V74" i="33" s="1"/>
  <c r="V97" i="33" s="1"/>
  <c r="F70" i="33"/>
  <c r="F74" i="33" s="1"/>
  <c r="AI30" i="30"/>
  <c r="M70" i="33"/>
  <c r="M74" i="33" s="1"/>
  <c r="M96" i="33" s="1"/>
  <c r="BF30" i="30"/>
  <c r="R70" i="33"/>
  <c r="R74" i="33" s="1"/>
  <c r="R96" i="33" s="1"/>
  <c r="Y70" i="33"/>
  <c r="Y74" i="33" s="1"/>
  <c r="Y96" i="33" s="1"/>
  <c r="AE70" i="33"/>
  <c r="AE74" i="33" s="1"/>
  <c r="AE95" i="33" s="1"/>
  <c r="AD70" i="33"/>
  <c r="AD74" i="33" s="1"/>
  <c r="AD97" i="33" s="1"/>
  <c r="AC70" i="33"/>
  <c r="AC74" i="33" s="1"/>
  <c r="AC97" i="33" s="1"/>
  <c r="AB70" i="33"/>
  <c r="AB74" i="33" s="1"/>
  <c r="AB95" i="33" s="1"/>
  <c r="AA70" i="33"/>
  <c r="AA74" i="33" s="1"/>
  <c r="AA95" i="33" s="1"/>
  <c r="Z70" i="33"/>
  <c r="Z74" i="33" s="1"/>
  <c r="Z96" i="33" s="1"/>
  <c r="BG70" i="33"/>
  <c r="BG74" i="33" s="1"/>
  <c r="BG96" i="33" s="1"/>
  <c r="S70" i="33"/>
  <c r="S74" i="33" s="1"/>
  <c r="S96" i="33" s="1"/>
  <c r="AJ70" i="33"/>
  <c r="AJ74" i="33" s="1"/>
  <c r="AJ96" i="33" s="1"/>
  <c r="AX100" i="30"/>
  <c r="BH70" i="33"/>
  <c r="BH74" i="33" s="1"/>
  <c r="BH96" i="33" s="1"/>
  <c r="AX70" i="33"/>
  <c r="AX74" i="33" s="1"/>
  <c r="AX96" i="33" s="1"/>
  <c r="AQ70" i="33"/>
  <c r="AQ74" i="33" s="1"/>
  <c r="AQ97" i="33" s="1"/>
  <c r="AY100" i="30"/>
  <c r="BF100" i="30"/>
  <c r="BE70" i="33"/>
  <c r="BE74" i="33" s="1"/>
  <c r="BE95" i="33" s="1"/>
  <c r="AI100" i="30"/>
  <c r="AA30" i="30"/>
  <c r="AA100" i="30"/>
  <c r="AR30" i="30"/>
  <c r="AR100" i="30"/>
  <c r="AH70" i="33"/>
  <c r="AH74" i="33" s="1"/>
  <c r="AH95" i="33" s="1"/>
  <c r="BI30" i="30"/>
  <c r="BI100" i="30"/>
  <c r="AY30" i="30"/>
  <c r="AQ30" i="30"/>
  <c r="T70" i="33"/>
  <c r="T74" i="33" s="1"/>
  <c r="T96" i="33" s="1"/>
  <c r="AK100" i="30"/>
  <c r="AW70" i="33"/>
  <c r="AW74" i="33" s="1"/>
  <c r="AW95" i="33" s="1"/>
  <c r="AZ30" i="30"/>
  <c r="BF70" i="33"/>
  <c r="BF74" i="33" s="1"/>
  <c r="BF96" i="33" s="1"/>
  <c r="BG30" i="30"/>
  <c r="BG100" i="30"/>
  <c r="AY70" i="33"/>
  <c r="AY74" i="33" s="1"/>
  <c r="AY97" i="33" s="1"/>
  <c r="AQ100" i="30"/>
  <c r="AP70" i="33"/>
  <c r="AP74" i="33" s="1"/>
  <c r="AP97" i="33" s="1"/>
  <c r="AZ100" i="30"/>
  <c r="BH100" i="30"/>
  <c r="AX30" i="30"/>
  <c r="AS30" i="30"/>
  <c r="AS100" i="30"/>
  <c r="BH30" i="30"/>
  <c r="AK30" i="30"/>
  <c r="L70" i="33"/>
  <c r="L74" i="33" s="1"/>
  <c r="L95" i="33" s="1"/>
  <c r="AB30" i="30"/>
  <c r="AB100" i="30"/>
  <c r="E70" i="33"/>
  <c r="E74" i="33" s="1"/>
  <c r="E97" i="33" s="1"/>
  <c r="AR70" i="33"/>
  <c r="AR74" i="33" s="1"/>
  <c r="AR97" i="33" s="1"/>
  <c r="K70" i="33"/>
  <c r="K74" i="33" s="1"/>
  <c r="K97" i="33" s="1"/>
  <c r="AJ100" i="30"/>
  <c r="D70" i="33"/>
  <c r="D74" i="33" s="1"/>
  <c r="AJ30" i="30"/>
  <c r="AC100" i="30"/>
  <c r="BA30" i="30"/>
  <c r="AZ70" i="33"/>
  <c r="AZ74" i="33" s="1"/>
  <c r="AZ95" i="33" s="1"/>
  <c r="AI70" i="33"/>
  <c r="AI74" i="33" s="1"/>
  <c r="AI96" i="33" s="1"/>
  <c r="J70" i="33"/>
  <c r="J74" i="33" s="1"/>
  <c r="J97" i="33" s="1"/>
  <c r="AC30" i="30"/>
  <c r="BA100" i="30"/>
  <c r="X70" i="33"/>
  <c r="X74" i="33" s="1"/>
  <c r="X95" i="33" s="1"/>
  <c r="AK70" i="33"/>
  <c r="AK74" i="33" s="1"/>
  <c r="AK97" i="33" s="1"/>
  <c r="AL70" i="33"/>
  <c r="AL74" i="33" s="1"/>
  <c r="AL95" i="33" s="1"/>
  <c r="AM70" i="33"/>
  <c r="AM74" i="33" s="1"/>
  <c r="AM95" i="33" s="1"/>
  <c r="AF70" i="33"/>
  <c r="AF74" i="33" s="1"/>
  <c r="AF96" i="33" s="1"/>
  <c r="AG70" i="33"/>
  <c r="AG74" i="33" s="1"/>
  <c r="AG95" i="33" s="1"/>
  <c r="P70" i="33"/>
  <c r="P74" i="33" s="1"/>
  <c r="P96" i="33" s="1"/>
  <c r="AS70" i="33"/>
  <c r="AS74" i="33" s="1"/>
  <c r="AS97" i="33" s="1"/>
  <c r="AT70" i="33"/>
  <c r="AT74" i="33" s="1"/>
  <c r="AT95" i="33" s="1"/>
  <c r="AU70" i="33"/>
  <c r="AU74" i="33" s="1"/>
  <c r="AU95" i="33" s="1"/>
  <c r="AN70" i="33"/>
  <c r="AN74" i="33" s="1"/>
  <c r="AN95" i="33" s="1"/>
  <c r="AO70" i="33"/>
  <c r="AO74" i="33" s="1"/>
  <c r="AO95" i="33" s="1"/>
  <c r="BA70" i="33"/>
  <c r="BA74" i="33" s="1"/>
  <c r="BA96" i="33" s="1"/>
  <c r="BC70" i="33"/>
  <c r="BC74" i="33" s="1"/>
  <c r="BC95" i="33" s="1"/>
  <c r="BI70" i="33"/>
  <c r="BI74" i="33" s="1"/>
  <c r="BI97" i="33" s="1"/>
  <c r="BJ70" i="33"/>
  <c r="BJ74" i="33" s="1"/>
  <c r="BJ95" i="33" s="1"/>
  <c r="BK70" i="33"/>
  <c r="BK74" i="33" s="1"/>
  <c r="BK97" i="33" s="1"/>
  <c r="BD70" i="33"/>
  <c r="BD74" i="33" s="1"/>
  <c r="BD96" i="33" s="1"/>
  <c r="Q70" i="33"/>
  <c r="Q74" i="33" s="1"/>
  <c r="Q95" i="33" s="1"/>
  <c r="AV70" i="33"/>
  <c r="AV74" i="33" s="1"/>
  <c r="AV95" i="33" s="1"/>
  <c r="G70" i="33"/>
  <c r="G74" i="33" s="1"/>
  <c r="G95" i="33" s="1"/>
  <c r="BL70" i="33"/>
  <c r="BL74" i="33" s="1"/>
  <c r="BL95" i="33" s="1"/>
  <c r="W70" i="33"/>
  <c r="W74" i="33" s="1"/>
  <c r="W95" i="33" s="1"/>
  <c r="BB70" i="33"/>
  <c r="BB74" i="33" s="1"/>
  <c r="BB96" i="33" s="1"/>
  <c r="N70" i="33"/>
  <c r="N74" i="33" s="1"/>
  <c r="N96" i="33" s="1"/>
  <c r="O70" i="33"/>
  <c r="O74" i="33" s="1"/>
  <c r="O95" i="33" s="1"/>
  <c r="H70" i="33"/>
  <c r="H74" i="33" s="1"/>
  <c r="H96" i="33" s="1"/>
  <c r="I70" i="33"/>
  <c r="I74" i="33" s="1"/>
  <c r="I95" i="33" s="1"/>
  <c r="BB30" i="30"/>
  <c r="BB100" i="30"/>
  <c r="BL30" i="30"/>
  <c r="BL100" i="30"/>
  <c r="BM100" i="30"/>
  <c r="BM30" i="30"/>
  <c r="BC30" i="30"/>
  <c r="BC100" i="30"/>
  <c r="BJ30" i="30"/>
  <c r="BJ100" i="30"/>
  <c r="BE100" i="30"/>
  <c r="BE30" i="30"/>
  <c r="X30" i="30"/>
  <c r="X100" i="30"/>
  <c r="AW100" i="30"/>
  <c r="AW30" i="30"/>
  <c r="BK30" i="30"/>
  <c r="BK100" i="30"/>
  <c r="AF30" i="30"/>
  <c r="AF100" i="30"/>
  <c r="Y100" i="30"/>
  <c r="Y30" i="30"/>
  <c r="Z100" i="30"/>
  <c r="Z30" i="30"/>
  <c r="W30" i="30"/>
  <c r="W100" i="30"/>
  <c r="AE30" i="30"/>
  <c r="AE100" i="30"/>
  <c r="AM30" i="30"/>
  <c r="AM100" i="30"/>
  <c r="AN30" i="30"/>
  <c r="AN100" i="30"/>
  <c r="AG100" i="30"/>
  <c r="AG30" i="30"/>
  <c r="AH100" i="30"/>
  <c r="AH30" i="30"/>
  <c r="BD30" i="30"/>
  <c r="BD100" i="30"/>
  <c r="V30" i="30"/>
  <c r="V100" i="30"/>
  <c r="AD30" i="30"/>
  <c r="AD100" i="30"/>
  <c r="AL30" i="30"/>
  <c r="AL100" i="30"/>
  <c r="AT30" i="30"/>
  <c r="AT100" i="30"/>
  <c r="AU30" i="30"/>
  <c r="AU100" i="30"/>
  <c r="AV30" i="30"/>
  <c r="AV100" i="30"/>
  <c r="AO100" i="30"/>
  <c r="AO30" i="30"/>
  <c r="AP100" i="30"/>
  <c r="AP30" i="30"/>
  <c r="BC243" i="30" l="1"/>
  <c r="BC173" i="30"/>
  <c r="BA243" i="30"/>
  <c r="BA173" i="30"/>
  <c r="BH243" i="30"/>
  <c r="BH173" i="30"/>
  <c r="AH243" i="30"/>
  <c r="AH173" i="30"/>
  <c r="V173" i="30"/>
  <c r="V243" i="30"/>
  <c r="AJ243" i="30"/>
  <c r="AJ173" i="30"/>
  <c r="AG173" i="30"/>
  <c r="AG243" i="30"/>
  <c r="AQ243" i="30"/>
  <c r="AQ173" i="30"/>
  <c r="K243" i="30"/>
  <c r="K173" i="30"/>
  <c r="BE173" i="30"/>
  <c r="BE243" i="30"/>
  <c r="O173" i="30"/>
  <c r="O243" i="30"/>
  <c r="U243" i="30"/>
  <c r="U173" i="30"/>
  <c r="AY243" i="30"/>
  <c r="AY173" i="30"/>
  <c r="AV173" i="30"/>
  <c r="AV243" i="30"/>
  <c r="AR243" i="30"/>
  <c r="AR173" i="30"/>
  <c r="AF173" i="30"/>
  <c r="AF243" i="30"/>
  <c r="BJ173" i="30"/>
  <c r="BJ243" i="30"/>
  <c r="J173" i="30"/>
  <c r="J243" i="30"/>
  <c r="AT173" i="30"/>
  <c r="AT243" i="30"/>
  <c r="Q243" i="30"/>
  <c r="Q173" i="30"/>
  <c r="BI173" i="30"/>
  <c r="BI243" i="30"/>
  <c r="BB173" i="30"/>
  <c r="BB243" i="30"/>
  <c r="AC173" i="30"/>
  <c r="AC243" i="30"/>
  <c r="AM243" i="30"/>
  <c r="AM173" i="30"/>
  <c r="AE173" i="30"/>
  <c r="AE243" i="30"/>
  <c r="AL173" i="30"/>
  <c r="AL243" i="30"/>
  <c r="X243" i="30"/>
  <c r="X173" i="30"/>
  <c r="AX173" i="30"/>
  <c r="AX243" i="30"/>
  <c r="M173" i="30"/>
  <c r="M243" i="30"/>
  <c r="BM173" i="30"/>
  <c r="BM243" i="30"/>
  <c r="R173" i="30"/>
  <c r="R243" i="30"/>
  <c r="G173" i="30"/>
  <c r="G243" i="30"/>
  <c r="P173" i="30"/>
  <c r="P243" i="30"/>
  <c r="AI243" i="30"/>
  <c r="AI173" i="30"/>
  <c r="I173" i="30"/>
  <c r="I243" i="30"/>
  <c r="AU173" i="30"/>
  <c r="AU243" i="30"/>
  <c r="S243" i="30"/>
  <c r="S173" i="30"/>
  <c r="E243" i="30"/>
  <c r="E173" i="30"/>
  <c r="T243" i="30"/>
  <c r="T173" i="30"/>
  <c r="AB243" i="30"/>
  <c r="AB173" i="30"/>
  <c r="AS173" i="30"/>
  <c r="AS243" i="30"/>
  <c r="BD243" i="30"/>
  <c r="BD173" i="30"/>
  <c r="Y173" i="30"/>
  <c r="Y243" i="30"/>
  <c r="AK173" i="30"/>
  <c r="AK243" i="30"/>
  <c r="AW243" i="30"/>
  <c r="AW173" i="30"/>
  <c r="AN243" i="30"/>
  <c r="AN173" i="30"/>
  <c r="H173" i="30"/>
  <c r="H243" i="30"/>
  <c r="BG243" i="30"/>
  <c r="BG173" i="30"/>
  <c r="AP243" i="30"/>
  <c r="AP173" i="30"/>
  <c r="BK243" i="30"/>
  <c r="BK173" i="30"/>
  <c r="AA243" i="30"/>
  <c r="AA173" i="30"/>
  <c r="N173" i="30"/>
  <c r="N243" i="30"/>
  <c r="BF173" i="30"/>
  <c r="BF243" i="30"/>
  <c r="W243" i="30"/>
  <c r="W173" i="30"/>
  <c r="AD173" i="30"/>
  <c r="AD243" i="30"/>
  <c r="AZ243" i="30"/>
  <c r="AZ173" i="30"/>
  <c r="AO243" i="30"/>
  <c r="AO173" i="30"/>
  <c r="Z173" i="30"/>
  <c r="Z243" i="30"/>
  <c r="L173" i="30"/>
  <c r="L243" i="30"/>
  <c r="BL243" i="30"/>
  <c r="BL173" i="30"/>
  <c r="F173" i="30"/>
  <c r="F243" i="30"/>
  <c r="AQ95" i="33"/>
  <c r="AY95" i="33"/>
  <c r="P97" i="33"/>
  <c r="BA95" i="33"/>
  <c r="BB95" i="33"/>
  <c r="J95" i="33"/>
  <c r="Y97" i="33"/>
  <c r="AH97" i="33"/>
  <c r="H97" i="33"/>
  <c r="N97" i="33"/>
  <c r="AP95" i="33"/>
  <c r="K95" i="33"/>
  <c r="BK95" i="33"/>
  <c r="M97" i="33"/>
  <c r="AF97" i="33"/>
  <c r="BH95" i="33"/>
  <c r="BC96" i="33"/>
  <c r="AI97" i="33"/>
  <c r="AB97" i="33"/>
  <c r="E96" i="33"/>
  <c r="AV96" i="33"/>
  <c r="BG97" i="33"/>
  <c r="O96" i="33"/>
  <c r="AD96" i="33"/>
  <c r="BI96" i="33"/>
  <c r="BE96" i="33"/>
  <c r="AG97" i="33"/>
  <c r="AQ96" i="33"/>
  <c r="AY96" i="33"/>
  <c r="BA97" i="33"/>
  <c r="BB97" i="33"/>
  <c r="J96" i="33"/>
  <c r="Y95" i="33"/>
  <c r="AH96" i="33"/>
  <c r="BD97" i="33"/>
  <c r="N95" i="33"/>
  <c r="AP96" i="33"/>
  <c r="K96" i="33"/>
  <c r="BK96" i="33"/>
  <c r="M95" i="33"/>
  <c r="BH97" i="33"/>
  <c r="BC97" i="33"/>
  <c r="AI95" i="33"/>
  <c r="AB96" i="33"/>
  <c r="E95" i="33"/>
  <c r="BG95" i="33"/>
  <c r="O97" i="33"/>
  <c r="AD95" i="33"/>
  <c r="BI95" i="33"/>
  <c r="BE97" i="33"/>
  <c r="AG96" i="33"/>
  <c r="B108" i="33"/>
  <c r="P95" i="33"/>
  <c r="H95" i="33"/>
  <c r="BD95" i="33"/>
  <c r="AF95" i="33"/>
  <c r="AV97" i="33"/>
  <c r="R97" i="33"/>
  <c r="T97" i="33"/>
  <c r="Q97" i="33"/>
  <c r="G96" i="33"/>
  <c r="BJ96" i="33"/>
  <c r="AT96" i="33"/>
  <c r="AO97" i="33"/>
  <c r="AW97" i="33"/>
  <c r="I97" i="33"/>
  <c r="AS95" i="33"/>
  <c r="AU96" i="33"/>
  <c r="W96" i="33"/>
  <c r="Z95" i="33"/>
  <c r="S97" i="33"/>
  <c r="AK96" i="33"/>
  <c r="AM96" i="33"/>
  <c r="R95" i="33"/>
  <c r="T95" i="33"/>
  <c r="Q96" i="33"/>
  <c r="G97" i="33"/>
  <c r="BJ97" i="33"/>
  <c r="AT97" i="33"/>
  <c r="AO96" i="33"/>
  <c r="AW96" i="33"/>
  <c r="I96" i="33"/>
  <c r="AS96" i="33"/>
  <c r="AU97" i="33"/>
  <c r="W97" i="33"/>
  <c r="Z97" i="33"/>
  <c r="S95" i="33"/>
  <c r="BL96" i="33"/>
  <c r="AK95" i="33"/>
  <c r="AM97" i="33"/>
  <c r="AA97" i="33"/>
  <c r="AR95" i="33"/>
  <c r="AL96" i="33"/>
  <c r="V95" i="33"/>
  <c r="AJ97" i="33"/>
  <c r="AX95" i="33"/>
  <c r="AZ97" i="33"/>
  <c r="AC96" i="33"/>
  <c r="AN96" i="33"/>
  <c r="U95" i="33"/>
  <c r="BF95" i="33"/>
  <c r="AE96" i="33"/>
  <c r="L96" i="33"/>
  <c r="X96" i="33"/>
  <c r="BL97" i="33"/>
  <c r="AA96" i="33"/>
  <c r="AR96" i="33"/>
  <c r="AL97" i="33"/>
  <c r="V96" i="33"/>
  <c r="AJ95" i="33"/>
  <c r="AX97" i="33"/>
  <c r="AZ96" i="33"/>
  <c r="AC95" i="33"/>
  <c r="U96" i="33"/>
  <c r="BF97" i="33"/>
  <c r="AE97" i="33"/>
  <c r="L97" i="33"/>
  <c r="X97" i="33"/>
  <c r="AN97" i="33"/>
  <c r="B70" i="33"/>
  <c r="B74" i="33"/>
  <c r="AI101" i="30"/>
  <c r="BF101" i="30"/>
  <c r="B38" i="30"/>
  <c r="BF31" i="30"/>
  <c r="AI31" i="30"/>
  <c r="BH31" i="30"/>
  <c r="BG31" i="30"/>
  <c r="BI101" i="30"/>
  <c r="BA101" i="30"/>
  <c r="AA101" i="30"/>
  <c r="AJ101" i="30"/>
  <c r="AY101" i="30"/>
  <c r="AK31" i="30"/>
  <c r="BI31" i="30"/>
  <c r="AY31" i="30"/>
  <c r="AR101" i="30"/>
  <c r="AR31" i="30"/>
  <c r="AA31" i="30"/>
  <c r="BH101" i="30"/>
  <c r="BA31" i="30"/>
  <c r="AQ31" i="30"/>
  <c r="AK101" i="30"/>
  <c r="AS31" i="30"/>
  <c r="AS101" i="30"/>
  <c r="AQ101" i="30"/>
  <c r="AZ101" i="30"/>
  <c r="AX31" i="30"/>
  <c r="AZ31" i="30"/>
  <c r="AX101" i="30"/>
  <c r="BG101" i="30"/>
  <c r="AB101" i="30"/>
  <c r="AB31" i="30"/>
  <c r="AC101" i="30"/>
  <c r="AC31" i="30"/>
  <c r="AJ31" i="30"/>
  <c r="AN101" i="30"/>
  <c r="AN31" i="30"/>
  <c r="AH101" i="30"/>
  <c r="AH31" i="30"/>
  <c r="W101" i="30"/>
  <c r="W31" i="30"/>
  <c r="BJ31" i="30"/>
  <c r="BJ101" i="30"/>
  <c r="BL101" i="30"/>
  <c r="BL31" i="30"/>
  <c r="AT101" i="30"/>
  <c r="AT31" i="30"/>
  <c r="AM31" i="30"/>
  <c r="AM101" i="30"/>
  <c r="Z101" i="30"/>
  <c r="Z31" i="30"/>
  <c r="X101" i="30"/>
  <c r="X31" i="30"/>
  <c r="AO31" i="30"/>
  <c r="AO101" i="30"/>
  <c r="V101" i="30"/>
  <c r="V31" i="30"/>
  <c r="AG31" i="30"/>
  <c r="AG101" i="30"/>
  <c r="BC101" i="30"/>
  <c r="BC31" i="30"/>
  <c r="AW31" i="30"/>
  <c r="AW101" i="30"/>
  <c r="AV31" i="30"/>
  <c r="AV101" i="30"/>
  <c r="BB101" i="30"/>
  <c r="BB31" i="30"/>
  <c r="BK101" i="30"/>
  <c r="BK31" i="30"/>
  <c r="BE101" i="30"/>
  <c r="BE31" i="30"/>
  <c r="AP101" i="30"/>
  <c r="AP31" i="30"/>
  <c r="AL101" i="30"/>
  <c r="AL31" i="30"/>
  <c r="AE101" i="30"/>
  <c r="AE31" i="30"/>
  <c r="Y101" i="30"/>
  <c r="Y31" i="30"/>
  <c r="BM31" i="30"/>
  <c r="BM101" i="30"/>
  <c r="BD101" i="30"/>
  <c r="BD31" i="30"/>
  <c r="AU101" i="30"/>
  <c r="AU31" i="30"/>
  <c r="AD101" i="30"/>
  <c r="AD31" i="30"/>
  <c r="AF31" i="30"/>
  <c r="AF101" i="30"/>
  <c r="C173" i="30" l="1"/>
  <c r="C243" i="30"/>
  <c r="B39" i="30"/>
  <c r="C55" i="36" l="1"/>
  <c r="B40" i="30"/>
  <c r="B41" i="30" l="1"/>
  <c r="B22" i="30"/>
  <c r="B21" i="30"/>
  <c r="D176" i="30" l="1"/>
  <c r="D177" i="30"/>
  <c r="D178" i="30"/>
  <c r="D181" i="30"/>
  <c r="D175" i="30"/>
  <c r="D174" i="30"/>
  <c r="D179" i="30"/>
  <c r="D180" i="30"/>
  <c r="D187" i="30"/>
  <c r="D184" i="30"/>
  <c r="D189" i="30"/>
  <c r="D191" i="30"/>
  <c r="D182" i="30"/>
  <c r="D185" i="30"/>
  <c r="D186" i="30"/>
  <c r="D188" i="30"/>
  <c r="D183" i="30"/>
  <c r="D190" i="30"/>
  <c r="D194" i="30"/>
  <c r="D202" i="30"/>
  <c r="D196" i="30"/>
  <c r="D199" i="30"/>
  <c r="D195" i="30"/>
  <c r="D192" i="30"/>
  <c r="D197" i="30"/>
  <c r="D198" i="30"/>
  <c r="D193" i="30"/>
  <c r="D200" i="30"/>
  <c r="D203" i="30"/>
  <c r="D204" i="30"/>
  <c r="D207" i="30"/>
  <c r="D208" i="30"/>
  <c r="D201" i="30"/>
  <c r="D205" i="30"/>
  <c r="D206" i="30"/>
  <c r="D209" i="30"/>
  <c r="D212" i="30"/>
  <c r="D214" i="30"/>
  <c r="D216" i="30"/>
  <c r="D219" i="30"/>
  <c r="D210" i="30"/>
  <c r="D218" i="30"/>
  <c r="D220" i="30"/>
  <c r="D213" i="30"/>
  <c r="D215" i="30"/>
  <c r="D211" i="30"/>
  <c r="D217" i="30"/>
  <c r="D226" i="30"/>
  <c r="D230" i="30"/>
  <c r="D221" i="30"/>
  <c r="D229" i="30"/>
  <c r="D222" i="30"/>
  <c r="D224" i="30"/>
  <c r="D227" i="30"/>
  <c r="D233" i="30"/>
  <c r="D225" i="30"/>
  <c r="D228" i="30"/>
  <c r="D231" i="30"/>
  <c r="D235" i="30"/>
  <c r="D234" i="30"/>
  <c r="D223" i="30"/>
  <c r="D232" i="30"/>
  <c r="BE174" i="30"/>
  <c r="BE182" i="30"/>
  <c r="BE190" i="30"/>
  <c r="BE198" i="30"/>
  <c r="BE206" i="30"/>
  <c r="BE214" i="30"/>
  <c r="BE222" i="30"/>
  <c r="BE230" i="30"/>
  <c r="Q175" i="30"/>
  <c r="Q183" i="30"/>
  <c r="Q191" i="30"/>
  <c r="Q199" i="30"/>
  <c r="Q207" i="30"/>
  <c r="Q215" i="30"/>
  <c r="Q223" i="30"/>
  <c r="Q231" i="30"/>
  <c r="I175" i="30"/>
  <c r="I183" i="30"/>
  <c r="I191" i="30"/>
  <c r="I199" i="30"/>
  <c r="I207" i="30"/>
  <c r="I215" i="30"/>
  <c r="I223" i="30"/>
  <c r="I231" i="30"/>
  <c r="AG181" i="30"/>
  <c r="AG189" i="30"/>
  <c r="AG197" i="30"/>
  <c r="AG205" i="30"/>
  <c r="AG213" i="30"/>
  <c r="AG221" i="30"/>
  <c r="AG229" i="30"/>
  <c r="AW181" i="30"/>
  <c r="AW189" i="30"/>
  <c r="AW197" i="30"/>
  <c r="AW205" i="30"/>
  <c r="AW213" i="30"/>
  <c r="AW221" i="30"/>
  <c r="AW229" i="30"/>
  <c r="AR174" i="30"/>
  <c r="AR183" i="30"/>
  <c r="AR191" i="30"/>
  <c r="AR199" i="30"/>
  <c r="AR207" i="30"/>
  <c r="AR215" i="30"/>
  <c r="AR223" i="30"/>
  <c r="AR231" i="30"/>
  <c r="AZ180" i="30"/>
  <c r="AZ188" i="30"/>
  <c r="AZ196" i="30"/>
  <c r="AZ204" i="30"/>
  <c r="AZ212" i="30"/>
  <c r="AZ220" i="30"/>
  <c r="AZ228" i="30"/>
  <c r="BB176" i="30"/>
  <c r="BB184" i="30"/>
  <c r="BB192" i="30"/>
  <c r="BB200" i="30"/>
  <c r="BB208" i="30"/>
  <c r="BB216" i="30"/>
  <c r="BB224" i="30"/>
  <c r="BB232" i="30"/>
  <c r="BC181" i="30"/>
  <c r="BC189" i="30"/>
  <c r="BC197" i="30"/>
  <c r="BC205" i="30"/>
  <c r="BC213" i="30"/>
  <c r="BC221" i="30"/>
  <c r="BC229" i="30"/>
  <c r="K178" i="30"/>
  <c r="K186" i="30"/>
  <c r="K194" i="30"/>
  <c r="K202" i="30"/>
  <c r="K210" i="30"/>
  <c r="K218" i="30"/>
  <c r="K226" i="30"/>
  <c r="K234" i="30"/>
  <c r="Z174" i="30"/>
  <c r="Z183" i="30"/>
  <c r="Z191" i="30"/>
  <c r="Z199" i="30"/>
  <c r="Z207" i="30"/>
  <c r="Z215" i="30"/>
  <c r="Z223" i="30"/>
  <c r="Z231" i="30"/>
  <c r="AI180" i="30"/>
  <c r="AI188" i="30"/>
  <c r="AI196" i="30"/>
  <c r="AI204" i="30"/>
  <c r="AI212" i="30"/>
  <c r="AI220" i="30"/>
  <c r="AI228" i="30"/>
  <c r="O175" i="30"/>
  <c r="O183" i="30"/>
  <c r="O191" i="30"/>
  <c r="O199" i="30"/>
  <c r="O207" i="30"/>
  <c r="O215" i="30"/>
  <c r="O223" i="30"/>
  <c r="O231" i="30"/>
  <c r="E180" i="30"/>
  <c r="E188" i="30"/>
  <c r="E196" i="30"/>
  <c r="E204" i="30"/>
  <c r="E212" i="30"/>
  <c r="E220" i="30"/>
  <c r="E228" i="30"/>
  <c r="AQ177" i="30"/>
  <c r="AQ185" i="30"/>
  <c r="AQ193" i="30"/>
  <c r="AQ201" i="30"/>
  <c r="AQ209" i="30"/>
  <c r="AQ217" i="30"/>
  <c r="AQ225" i="30"/>
  <c r="AQ233" i="30"/>
  <c r="L174" i="30"/>
  <c r="L182" i="30"/>
  <c r="L190" i="30"/>
  <c r="L198" i="30"/>
  <c r="L206" i="30"/>
  <c r="L214" i="30"/>
  <c r="L222" i="30"/>
  <c r="L230" i="30"/>
  <c r="BL179" i="30"/>
  <c r="BL187" i="30"/>
  <c r="BL195" i="30"/>
  <c r="BL203" i="30"/>
  <c r="BL211" i="30"/>
  <c r="BL219" i="30"/>
  <c r="BL227" i="30"/>
  <c r="BL235" i="30"/>
  <c r="N176" i="30"/>
  <c r="N184" i="30"/>
  <c r="N192" i="30"/>
  <c r="N200" i="30"/>
  <c r="N208" i="30"/>
  <c r="N216" i="30"/>
  <c r="N224" i="30"/>
  <c r="N232" i="30"/>
  <c r="BM180" i="30"/>
  <c r="BM188" i="30"/>
  <c r="BM196" i="30"/>
  <c r="BM204" i="30"/>
  <c r="BM212" i="30"/>
  <c r="BM220" i="30"/>
  <c r="BM228" i="30"/>
  <c r="BI175" i="30"/>
  <c r="BI183" i="30"/>
  <c r="BE175" i="30"/>
  <c r="BE183" i="30"/>
  <c r="BE191" i="30"/>
  <c r="BE199" i="30"/>
  <c r="BE207" i="30"/>
  <c r="BE215" i="30"/>
  <c r="BE223" i="30"/>
  <c r="BE231" i="30"/>
  <c r="Q176" i="30"/>
  <c r="Q184" i="30"/>
  <c r="Q192" i="30"/>
  <c r="Q200" i="30"/>
  <c r="Q208" i="30"/>
  <c r="Q216" i="30"/>
  <c r="Q224" i="30"/>
  <c r="Q232" i="30"/>
  <c r="I176" i="30"/>
  <c r="I184" i="30"/>
  <c r="I192" i="30"/>
  <c r="I200" i="30"/>
  <c r="I208" i="30"/>
  <c r="I216" i="30"/>
  <c r="I224" i="30"/>
  <c r="I232" i="30"/>
  <c r="AG174" i="30"/>
  <c r="AG182" i="30"/>
  <c r="AG190" i="30"/>
  <c r="AG198" i="30"/>
  <c r="AG206" i="30"/>
  <c r="AG214" i="30"/>
  <c r="AG222" i="30"/>
  <c r="AG230" i="30"/>
  <c r="AW174" i="30"/>
  <c r="AW182" i="30"/>
  <c r="AW190" i="30"/>
  <c r="AW198" i="30"/>
  <c r="AW206" i="30"/>
  <c r="AW214" i="30"/>
  <c r="AW222" i="30"/>
  <c r="AW230" i="30"/>
  <c r="AR176" i="30"/>
  <c r="AR184" i="30"/>
  <c r="AR192" i="30"/>
  <c r="AR200" i="30"/>
  <c r="AR208" i="30"/>
  <c r="AR216" i="30"/>
  <c r="AR224" i="30"/>
  <c r="AR232" i="30"/>
  <c r="AZ181" i="30"/>
  <c r="AZ189" i="30"/>
  <c r="AZ197" i="30"/>
  <c r="AZ205" i="30"/>
  <c r="AZ213" i="30"/>
  <c r="AZ221" i="30"/>
  <c r="AZ229" i="30"/>
  <c r="BB177" i="30"/>
  <c r="BB185" i="30"/>
  <c r="BB193" i="30"/>
  <c r="BB201" i="30"/>
  <c r="BB209" i="30"/>
  <c r="BB217" i="30"/>
  <c r="BB225" i="30"/>
  <c r="BB233" i="30"/>
  <c r="BC174" i="30"/>
  <c r="BC182" i="30"/>
  <c r="BC190" i="30"/>
  <c r="BC198" i="30"/>
  <c r="BC206" i="30"/>
  <c r="BC214" i="30"/>
  <c r="BC222" i="30"/>
  <c r="BC230" i="30"/>
  <c r="K179" i="30"/>
  <c r="K187" i="30"/>
  <c r="K195" i="30"/>
  <c r="K203" i="30"/>
  <c r="K211" i="30"/>
  <c r="K219" i="30"/>
  <c r="K227" i="30"/>
  <c r="K235" i="30"/>
  <c r="Z176" i="30"/>
  <c r="Z184" i="30"/>
  <c r="Z192" i="30"/>
  <c r="Z200" i="30"/>
  <c r="Z208" i="30"/>
  <c r="Z216" i="30"/>
  <c r="Z224" i="30"/>
  <c r="Z232" i="30"/>
  <c r="AI181" i="30"/>
  <c r="AI189" i="30"/>
  <c r="AI197" i="30"/>
  <c r="AI205" i="30"/>
  <c r="AI213" i="30"/>
  <c r="AI221" i="30"/>
  <c r="AI229" i="30"/>
  <c r="O176" i="30"/>
  <c r="O184" i="30"/>
  <c r="O192" i="30"/>
  <c r="O200" i="30"/>
  <c r="O208" i="30"/>
  <c r="O216" i="30"/>
  <c r="O224" i="30"/>
  <c r="O232" i="30"/>
  <c r="E181" i="30"/>
  <c r="E189" i="30"/>
  <c r="E197" i="30"/>
  <c r="E205" i="30"/>
  <c r="E213" i="30"/>
  <c r="E221" i="30"/>
  <c r="E229" i="30"/>
  <c r="AQ178" i="30"/>
  <c r="AQ186" i="30"/>
  <c r="AQ194" i="30"/>
  <c r="AQ202" i="30"/>
  <c r="AQ210" i="30"/>
  <c r="AQ218" i="30"/>
  <c r="AQ226" i="30"/>
  <c r="AQ234" i="30"/>
  <c r="L175" i="30"/>
  <c r="L183" i="30"/>
  <c r="L191" i="30"/>
  <c r="L199" i="30"/>
  <c r="L207" i="30"/>
  <c r="L215" i="30"/>
  <c r="L223" i="30"/>
  <c r="L231" i="30"/>
  <c r="BL180" i="30"/>
  <c r="BL188" i="30"/>
  <c r="BL196" i="30"/>
  <c r="BL204" i="30"/>
  <c r="BL212" i="30"/>
  <c r="BL220" i="30"/>
  <c r="BL228" i="30"/>
  <c r="N177" i="30"/>
  <c r="N185" i="30"/>
  <c r="N193" i="30"/>
  <c r="N201" i="30"/>
  <c r="N209" i="30"/>
  <c r="N217" i="30"/>
  <c r="N225" i="30"/>
  <c r="N233" i="30"/>
  <c r="BM181" i="30"/>
  <c r="BM189" i="30"/>
  <c r="BM197" i="30"/>
  <c r="BM205" i="30"/>
  <c r="BM213" i="30"/>
  <c r="BM221" i="30"/>
  <c r="BM229" i="30"/>
  <c r="BI176" i="30"/>
  <c r="BE176" i="30"/>
  <c r="BE184" i="30"/>
  <c r="BE192" i="30"/>
  <c r="BE200" i="30"/>
  <c r="BE208" i="30"/>
  <c r="BE216" i="30"/>
  <c r="BE224" i="30"/>
  <c r="BE232" i="30"/>
  <c r="Q177" i="30"/>
  <c r="Q185" i="30"/>
  <c r="Q193" i="30"/>
  <c r="Q201" i="30"/>
  <c r="Q209" i="30"/>
  <c r="Q217" i="30"/>
  <c r="Q225" i="30"/>
  <c r="Q233" i="30"/>
  <c r="I177" i="30"/>
  <c r="I185" i="30"/>
  <c r="I193" i="30"/>
  <c r="I201" i="30"/>
  <c r="I209" i="30"/>
  <c r="I217" i="30"/>
  <c r="I225" i="30"/>
  <c r="I233" i="30"/>
  <c r="AG175" i="30"/>
  <c r="AG183" i="30"/>
  <c r="AG191" i="30"/>
  <c r="AG199" i="30"/>
  <c r="AG207" i="30"/>
  <c r="AG215" i="30"/>
  <c r="AG223" i="30"/>
  <c r="AG231" i="30"/>
  <c r="AW175" i="30"/>
  <c r="AW183" i="30"/>
  <c r="AW191" i="30"/>
  <c r="AW199" i="30"/>
  <c r="AW207" i="30"/>
  <c r="AW215" i="30"/>
  <c r="AW223" i="30"/>
  <c r="AW231" i="30"/>
  <c r="AR177" i="30"/>
  <c r="AR185" i="30"/>
  <c r="AR193" i="30"/>
  <c r="AR201" i="30"/>
  <c r="AR209" i="30"/>
  <c r="AR217" i="30"/>
  <c r="AR225" i="30"/>
  <c r="AR233" i="30"/>
  <c r="AZ175" i="30"/>
  <c r="AZ182" i="30"/>
  <c r="AZ190" i="30"/>
  <c r="AZ198" i="30"/>
  <c r="AZ206" i="30"/>
  <c r="AZ214" i="30"/>
  <c r="AZ222" i="30"/>
  <c r="AZ230" i="30"/>
  <c r="BB178" i="30"/>
  <c r="BB186" i="30"/>
  <c r="BB194" i="30"/>
  <c r="BB202" i="30"/>
  <c r="BB210" i="30"/>
  <c r="BB218" i="30"/>
  <c r="BB226" i="30"/>
  <c r="BB234" i="30"/>
  <c r="BC175" i="30"/>
  <c r="BC183" i="30"/>
  <c r="BC191" i="30"/>
  <c r="BC199" i="30"/>
  <c r="BC207" i="30"/>
  <c r="BC215" i="30"/>
  <c r="BC223" i="30"/>
  <c r="BC231" i="30"/>
  <c r="K180" i="30"/>
  <c r="K188" i="30"/>
  <c r="K196" i="30"/>
  <c r="K204" i="30"/>
  <c r="K212" i="30"/>
  <c r="K220" i="30"/>
  <c r="K228" i="30"/>
  <c r="Z177" i="30"/>
  <c r="Z185" i="30"/>
  <c r="Z193" i="30"/>
  <c r="Z201" i="30"/>
  <c r="Z209" i="30"/>
  <c r="Z217" i="30"/>
  <c r="Z225" i="30"/>
  <c r="Z233" i="30"/>
  <c r="AI174" i="30"/>
  <c r="AI182" i="30"/>
  <c r="AI190" i="30"/>
  <c r="AI198" i="30"/>
  <c r="AI206" i="30"/>
  <c r="AI214" i="30"/>
  <c r="AI222" i="30"/>
  <c r="AI230" i="30"/>
  <c r="O177" i="30"/>
  <c r="O185" i="30"/>
  <c r="O193" i="30"/>
  <c r="O201" i="30"/>
  <c r="O209" i="30"/>
  <c r="O217" i="30"/>
  <c r="O225" i="30"/>
  <c r="O233" i="30"/>
  <c r="E174" i="30"/>
  <c r="E182" i="30"/>
  <c r="E190" i="30"/>
  <c r="E198" i="30"/>
  <c r="E206" i="30"/>
  <c r="E214" i="30"/>
  <c r="E222" i="30"/>
  <c r="E230" i="30"/>
  <c r="AQ179" i="30"/>
  <c r="AQ187" i="30"/>
  <c r="AQ195" i="30"/>
  <c r="AQ203" i="30"/>
  <c r="AQ211" i="30"/>
  <c r="AQ219" i="30"/>
  <c r="AQ227" i="30"/>
  <c r="AQ235" i="30"/>
  <c r="L176" i="30"/>
  <c r="L184" i="30"/>
  <c r="L192" i="30"/>
  <c r="L200" i="30"/>
  <c r="L208" i="30"/>
  <c r="L216" i="30"/>
  <c r="L224" i="30"/>
  <c r="L232" i="30"/>
  <c r="BL181" i="30"/>
  <c r="BL189" i="30"/>
  <c r="BL197" i="30"/>
  <c r="BL205" i="30"/>
  <c r="BL213" i="30"/>
  <c r="BL221" i="30"/>
  <c r="BL229" i="30"/>
  <c r="N178" i="30"/>
  <c r="N186" i="30"/>
  <c r="N194" i="30"/>
  <c r="N202" i="30"/>
  <c r="BE177" i="30"/>
  <c r="BE185" i="30"/>
  <c r="BE193" i="30"/>
  <c r="BE201" i="30"/>
  <c r="BE209" i="30"/>
  <c r="BE217" i="30"/>
  <c r="BE225" i="30"/>
  <c r="BE233" i="30"/>
  <c r="Q178" i="30"/>
  <c r="Q186" i="30"/>
  <c r="Q194" i="30"/>
  <c r="Q202" i="30"/>
  <c r="Q210" i="30"/>
  <c r="Q218" i="30"/>
  <c r="Q226" i="30"/>
  <c r="Q234" i="30"/>
  <c r="I178" i="30"/>
  <c r="I186" i="30"/>
  <c r="I194" i="30"/>
  <c r="I202" i="30"/>
  <c r="I210" i="30"/>
  <c r="I218" i="30"/>
  <c r="I226" i="30"/>
  <c r="I234" i="30"/>
  <c r="AG176" i="30"/>
  <c r="AG184" i="30"/>
  <c r="AG192" i="30"/>
  <c r="AG200" i="30"/>
  <c r="AG208" i="30"/>
  <c r="AG216" i="30"/>
  <c r="AG224" i="30"/>
  <c r="AG232" i="30"/>
  <c r="AW176" i="30"/>
  <c r="AW184" i="30"/>
  <c r="AW192" i="30"/>
  <c r="AW200" i="30"/>
  <c r="AW208" i="30"/>
  <c r="AW216" i="30"/>
  <c r="AW224" i="30"/>
  <c r="AW232" i="30"/>
  <c r="AR178" i="30"/>
  <c r="AR186" i="30"/>
  <c r="AR194" i="30"/>
  <c r="AR202" i="30"/>
  <c r="AR210" i="30"/>
  <c r="AR218" i="30"/>
  <c r="AR226" i="30"/>
  <c r="AR234" i="30"/>
  <c r="AZ174" i="30"/>
  <c r="AZ183" i="30"/>
  <c r="AZ191" i="30"/>
  <c r="AZ199" i="30"/>
  <c r="AZ207" i="30"/>
  <c r="AZ215" i="30"/>
  <c r="AZ223" i="30"/>
  <c r="AZ231" i="30"/>
  <c r="BB179" i="30"/>
  <c r="BB187" i="30"/>
  <c r="BB195" i="30"/>
  <c r="BB203" i="30"/>
  <c r="BB211" i="30"/>
  <c r="BB219" i="30"/>
  <c r="BB227" i="30"/>
  <c r="BB235" i="30"/>
  <c r="BC176" i="30"/>
  <c r="BC184" i="30"/>
  <c r="BC192" i="30"/>
  <c r="BC200" i="30"/>
  <c r="BC208" i="30"/>
  <c r="BC216" i="30"/>
  <c r="BC224" i="30"/>
  <c r="BC232" i="30"/>
  <c r="K181" i="30"/>
  <c r="K189" i="30"/>
  <c r="K197" i="30"/>
  <c r="K205" i="30"/>
  <c r="K213" i="30"/>
  <c r="K221" i="30"/>
  <c r="K229" i="30"/>
  <c r="Z178" i="30"/>
  <c r="Z186" i="30"/>
  <c r="Z194" i="30"/>
  <c r="Z202" i="30"/>
  <c r="Z210" i="30"/>
  <c r="Z218" i="30"/>
  <c r="Z226" i="30"/>
  <c r="Z234" i="30"/>
  <c r="AI175" i="30"/>
  <c r="AI183" i="30"/>
  <c r="AI191" i="30"/>
  <c r="AI199" i="30"/>
  <c r="AI207" i="30"/>
  <c r="AI215" i="30"/>
  <c r="AI223" i="30"/>
  <c r="AI231" i="30"/>
  <c r="O178" i="30"/>
  <c r="O186" i="30"/>
  <c r="O194" i="30"/>
  <c r="O202" i="30"/>
  <c r="O210" i="30"/>
  <c r="O218" i="30"/>
  <c r="O226" i="30"/>
  <c r="O234" i="30"/>
  <c r="E175" i="30"/>
  <c r="E183" i="30"/>
  <c r="E191" i="30"/>
  <c r="E199" i="30"/>
  <c r="E207" i="30"/>
  <c r="E215" i="30"/>
  <c r="E223" i="30"/>
  <c r="E231" i="30"/>
  <c r="AQ180" i="30"/>
  <c r="AQ188" i="30"/>
  <c r="AQ196" i="30"/>
  <c r="AQ204" i="30"/>
  <c r="AQ212" i="30"/>
  <c r="AQ220" i="30"/>
  <c r="AQ228" i="30"/>
  <c r="L177" i="30"/>
  <c r="L185" i="30"/>
  <c r="L193" i="30"/>
  <c r="L201" i="30"/>
  <c r="L209" i="30"/>
  <c r="L217" i="30"/>
  <c r="L225" i="30"/>
  <c r="L233" i="30"/>
  <c r="BL175" i="30"/>
  <c r="BL182" i="30"/>
  <c r="BL190" i="30"/>
  <c r="BL198" i="30"/>
  <c r="BL206" i="30"/>
  <c r="BL214" i="30"/>
  <c r="BL222" i="30"/>
  <c r="BL230" i="30"/>
  <c r="N179" i="30"/>
  <c r="N187" i="30"/>
  <c r="N195" i="30"/>
  <c r="N203" i="30"/>
  <c r="N211" i="30"/>
  <c r="N219" i="30"/>
  <c r="N227" i="30"/>
  <c r="N235" i="30"/>
  <c r="BM175" i="30"/>
  <c r="BM183" i="30"/>
  <c r="BM191" i="30"/>
  <c r="BM199" i="30"/>
  <c r="BM207" i="30"/>
  <c r="BM215" i="30"/>
  <c r="BM223" i="30"/>
  <c r="BM231" i="30"/>
  <c r="BI178" i="30"/>
  <c r="BI186" i="30"/>
  <c r="BE178" i="30"/>
  <c r="BE186" i="30"/>
  <c r="BE194" i="30"/>
  <c r="BE202" i="30"/>
  <c r="BE210" i="30"/>
  <c r="BE218" i="30"/>
  <c r="BE226" i="30"/>
  <c r="BE234" i="30"/>
  <c r="Q179" i="30"/>
  <c r="Q187" i="30"/>
  <c r="Q195" i="30"/>
  <c r="Q203" i="30"/>
  <c r="Q211" i="30"/>
  <c r="Q219" i="30"/>
  <c r="Q227" i="30"/>
  <c r="Q235" i="30"/>
  <c r="I174" i="30"/>
  <c r="I179" i="30"/>
  <c r="I187" i="30"/>
  <c r="I195" i="30"/>
  <c r="I203" i="30"/>
  <c r="I211" i="30"/>
  <c r="I219" i="30"/>
  <c r="I227" i="30"/>
  <c r="I235" i="30"/>
  <c r="AG177" i="30"/>
  <c r="AG185" i="30"/>
  <c r="AG193" i="30"/>
  <c r="AG201" i="30"/>
  <c r="AG209" i="30"/>
  <c r="AG217" i="30"/>
  <c r="AG225" i="30"/>
  <c r="AG233" i="30"/>
  <c r="AW177" i="30"/>
  <c r="AW185" i="30"/>
  <c r="AW193" i="30"/>
  <c r="AW201" i="30"/>
  <c r="AW209" i="30"/>
  <c r="AW217" i="30"/>
  <c r="AW225" i="30"/>
  <c r="AW233" i="30"/>
  <c r="AR179" i="30"/>
  <c r="AR187" i="30"/>
  <c r="AR195" i="30"/>
  <c r="AR203" i="30"/>
  <c r="AR211" i="30"/>
  <c r="AR219" i="30"/>
  <c r="AR227" i="30"/>
  <c r="AR235" i="30"/>
  <c r="AZ176" i="30"/>
  <c r="AZ184" i="30"/>
  <c r="AZ192" i="30"/>
  <c r="AZ200" i="30"/>
  <c r="AZ208" i="30"/>
  <c r="AZ216" i="30"/>
  <c r="AZ224" i="30"/>
  <c r="AZ232" i="30"/>
  <c r="BB180" i="30"/>
  <c r="BB188" i="30"/>
  <c r="BB196" i="30"/>
  <c r="BB204" i="30"/>
  <c r="BB212" i="30"/>
  <c r="BB220" i="30"/>
  <c r="BB228" i="30"/>
  <c r="BC177" i="30"/>
  <c r="BC185" i="30"/>
  <c r="BC193" i="30"/>
  <c r="BC201" i="30"/>
  <c r="BC209" i="30"/>
  <c r="BC217" i="30"/>
  <c r="BC225" i="30"/>
  <c r="BC233" i="30"/>
  <c r="K175" i="30"/>
  <c r="K182" i="30"/>
  <c r="K190" i="30"/>
  <c r="K198" i="30"/>
  <c r="K206" i="30"/>
  <c r="K214" i="30"/>
  <c r="K222" i="30"/>
  <c r="K230" i="30"/>
  <c r="Z179" i="30"/>
  <c r="Z187" i="30"/>
  <c r="Z195" i="30"/>
  <c r="Z203" i="30"/>
  <c r="Z211" i="30"/>
  <c r="Z219" i="30"/>
  <c r="Z227" i="30"/>
  <c r="Z235" i="30"/>
  <c r="AI176" i="30"/>
  <c r="AI184" i="30"/>
  <c r="AI192" i="30"/>
  <c r="AI200" i="30"/>
  <c r="AI208" i="30"/>
  <c r="AI216" i="30"/>
  <c r="AI224" i="30"/>
  <c r="AI232" i="30"/>
  <c r="O179" i="30"/>
  <c r="O187" i="30"/>
  <c r="O195" i="30"/>
  <c r="O203" i="30"/>
  <c r="O211" i="30"/>
  <c r="O219" i="30"/>
  <c r="O227" i="30"/>
  <c r="O235" i="30"/>
  <c r="E176" i="30"/>
  <c r="E184" i="30"/>
  <c r="E192" i="30"/>
  <c r="E200" i="30"/>
  <c r="E208" i="30"/>
  <c r="E216" i="30"/>
  <c r="E224" i="30"/>
  <c r="E232" i="30"/>
  <c r="AQ181" i="30"/>
  <c r="AQ189" i="30"/>
  <c r="AQ197" i="30"/>
  <c r="AQ205" i="30"/>
  <c r="AQ213" i="30"/>
  <c r="AQ221" i="30"/>
  <c r="AQ229" i="30"/>
  <c r="L178" i="30"/>
  <c r="L186" i="30"/>
  <c r="L194" i="30"/>
  <c r="L202" i="30"/>
  <c r="L210" i="30"/>
  <c r="L218" i="30"/>
  <c r="L226" i="30"/>
  <c r="L234" i="30"/>
  <c r="BL174" i="30"/>
  <c r="BL183" i="30"/>
  <c r="BL191" i="30"/>
  <c r="BL199" i="30"/>
  <c r="BL207" i="30"/>
  <c r="BL215" i="30"/>
  <c r="BL223" i="30"/>
  <c r="BL231" i="30"/>
  <c r="N180" i="30"/>
  <c r="N188" i="30"/>
  <c r="N196" i="30"/>
  <c r="N204" i="30"/>
  <c r="N212" i="30"/>
  <c r="N220" i="30"/>
  <c r="N228" i="30"/>
  <c r="BM176" i="30"/>
  <c r="BM184" i="30"/>
  <c r="BM192" i="30"/>
  <c r="BM200" i="30"/>
  <c r="BM208" i="30"/>
  <c r="BM216" i="30"/>
  <c r="BM224" i="30"/>
  <c r="BM232" i="30"/>
  <c r="BI179" i="30"/>
  <c r="BI187" i="30"/>
  <c r="BI195" i="30"/>
  <c r="BI203" i="30"/>
  <c r="BI211" i="30"/>
  <c r="BI219" i="30"/>
  <c r="BI227" i="30"/>
  <c r="BI235" i="30"/>
  <c r="BD176" i="30"/>
  <c r="BD184" i="30"/>
  <c r="BD192" i="30"/>
  <c r="BD200" i="30"/>
  <c r="BE179" i="30"/>
  <c r="BE187" i="30"/>
  <c r="BE195" i="30"/>
  <c r="BE203" i="30"/>
  <c r="BE211" i="30"/>
  <c r="BE219" i="30"/>
  <c r="BE227" i="30"/>
  <c r="BE235" i="30"/>
  <c r="Q180" i="30"/>
  <c r="Q188" i="30"/>
  <c r="Q196" i="30"/>
  <c r="Q204" i="30"/>
  <c r="Q212" i="30"/>
  <c r="Q220" i="30"/>
  <c r="Q228" i="30"/>
  <c r="I180" i="30"/>
  <c r="I188" i="30"/>
  <c r="I196" i="30"/>
  <c r="I204" i="30"/>
  <c r="I212" i="30"/>
  <c r="I220" i="30"/>
  <c r="I228" i="30"/>
  <c r="AG178" i="30"/>
  <c r="AG186" i="30"/>
  <c r="AG194" i="30"/>
  <c r="AG202" i="30"/>
  <c r="AG210" i="30"/>
  <c r="AG218" i="30"/>
  <c r="AG226" i="30"/>
  <c r="AG234" i="30"/>
  <c r="AW178" i="30"/>
  <c r="AW186" i="30"/>
  <c r="AW194" i="30"/>
  <c r="AW202" i="30"/>
  <c r="AW210" i="30"/>
  <c r="AW218" i="30"/>
  <c r="AW226" i="30"/>
  <c r="AW234" i="30"/>
  <c r="AR180" i="30"/>
  <c r="AR188" i="30"/>
  <c r="AR196" i="30"/>
  <c r="AR204" i="30"/>
  <c r="AR212" i="30"/>
  <c r="AR220" i="30"/>
  <c r="AR228" i="30"/>
  <c r="AZ177" i="30"/>
  <c r="AZ185" i="30"/>
  <c r="AZ193" i="30"/>
  <c r="AZ201" i="30"/>
  <c r="AZ209" i="30"/>
  <c r="AZ217" i="30"/>
  <c r="AZ225" i="30"/>
  <c r="AZ233" i="30"/>
  <c r="BB181" i="30"/>
  <c r="BB189" i="30"/>
  <c r="BB197" i="30"/>
  <c r="BB205" i="30"/>
  <c r="BB213" i="30"/>
  <c r="BB221" i="30"/>
  <c r="BB229" i="30"/>
  <c r="BC178" i="30"/>
  <c r="BC186" i="30"/>
  <c r="BC194" i="30"/>
  <c r="BC202" i="30"/>
  <c r="BC210" i="30"/>
  <c r="BC218" i="30"/>
  <c r="BC226" i="30"/>
  <c r="BC234" i="30"/>
  <c r="K174" i="30"/>
  <c r="K183" i="30"/>
  <c r="K191" i="30"/>
  <c r="K199" i="30"/>
  <c r="K207" i="30"/>
  <c r="K215" i="30"/>
  <c r="K223" i="30"/>
  <c r="K231" i="30"/>
  <c r="Z180" i="30"/>
  <c r="Z188" i="30"/>
  <c r="Z196" i="30"/>
  <c r="Z204" i="30"/>
  <c r="Z212" i="30"/>
  <c r="Z220" i="30"/>
  <c r="Z228" i="30"/>
  <c r="AI177" i="30"/>
  <c r="AI185" i="30"/>
  <c r="AI193" i="30"/>
  <c r="AI201" i="30"/>
  <c r="AI209" i="30"/>
  <c r="AI217" i="30"/>
  <c r="AI225" i="30"/>
  <c r="AI233" i="30"/>
  <c r="O180" i="30"/>
  <c r="O188" i="30"/>
  <c r="O196" i="30"/>
  <c r="O204" i="30"/>
  <c r="O212" i="30"/>
  <c r="O220" i="30"/>
  <c r="O228" i="30"/>
  <c r="E177" i="30"/>
  <c r="E185" i="30"/>
  <c r="E193" i="30"/>
  <c r="E201" i="30"/>
  <c r="E209" i="30"/>
  <c r="E217" i="30"/>
  <c r="E225" i="30"/>
  <c r="E233" i="30"/>
  <c r="AQ174" i="30"/>
  <c r="AQ182" i="30"/>
  <c r="AQ190" i="30"/>
  <c r="AQ198" i="30"/>
  <c r="AQ206" i="30"/>
  <c r="AQ214" i="30"/>
  <c r="AQ222" i="30"/>
  <c r="AQ230" i="30"/>
  <c r="L179" i="30"/>
  <c r="L187" i="30"/>
  <c r="L195" i="30"/>
  <c r="L203" i="30"/>
  <c r="L211" i="30"/>
  <c r="L219" i="30"/>
  <c r="L227" i="30"/>
  <c r="L235" i="30"/>
  <c r="BL176" i="30"/>
  <c r="BL184" i="30"/>
  <c r="BL192" i="30"/>
  <c r="BL200" i="30"/>
  <c r="BL208" i="30"/>
  <c r="BL216" i="30"/>
  <c r="BL224" i="30"/>
  <c r="BL232" i="30"/>
  <c r="N181" i="30"/>
  <c r="N189" i="30"/>
  <c r="N197" i="30"/>
  <c r="N205" i="30"/>
  <c r="N213" i="30"/>
  <c r="N221" i="30"/>
  <c r="N229" i="30"/>
  <c r="BM177" i="30"/>
  <c r="BM185" i="30"/>
  <c r="BM193" i="30"/>
  <c r="BM201" i="30"/>
  <c r="BM209" i="30"/>
  <c r="BM217" i="30"/>
  <c r="BM225" i="30"/>
  <c r="BM233" i="30"/>
  <c r="BI180" i="30"/>
  <c r="BE180" i="30"/>
  <c r="BE188" i="30"/>
  <c r="BE196" i="30"/>
  <c r="BE204" i="30"/>
  <c r="BE212" i="30"/>
  <c r="BE220" i="30"/>
  <c r="BE228" i="30"/>
  <c r="Q181" i="30"/>
  <c r="Q189" i="30"/>
  <c r="Q197" i="30"/>
  <c r="Q205" i="30"/>
  <c r="Q213" i="30"/>
  <c r="Q221" i="30"/>
  <c r="Q229" i="30"/>
  <c r="I181" i="30"/>
  <c r="I189" i="30"/>
  <c r="I197" i="30"/>
  <c r="I205" i="30"/>
  <c r="I213" i="30"/>
  <c r="I221" i="30"/>
  <c r="I229" i="30"/>
  <c r="AG179" i="30"/>
  <c r="AG187" i="30"/>
  <c r="AG195" i="30"/>
  <c r="AG203" i="30"/>
  <c r="AG211" i="30"/>
  <c r="AG219" i="30"/>
  <c r="AG227" i="30"/>
  <c r="AG235" i="30"/>
  <c r="AW179" i="30"/>
  <c r="AW187" i="30"/>
  <c r="AW195" i="30"/>
  <c r="AW203" i="30"/>
  <c r="AW211" i="30"/>
  <c r="AW219" i="30"/>
  <c r="AW227" i="30"/>
  <c r="AW235" i="30"/>
  <c r="AR181" i="30"/>
  <c r="AR189" i="30"/>
  <c r="AR197" i="30"/>
  <c r="AR205" i="30"/>
  <c r="AR213" i="30"/>
  <c r="AR221" i="30"/>
  <c r="AR229" i="30"/>
  <c r="AZ178" i="30"/>
  <c r="AZ186" i="30"/>
  <c r="AZ194" i="30"/>
  <c r="AZ202" i="30"/>
  <c r="AZ210" i="30"/>
  <c r="AZ218" i="30"/>
  <c r="AZ226" i="30"/>
  <c r="AZ234" i="30"/>
  <c r="BB174" i="30"/>
  <c r="BB182" i="30"/>
  <c r="BB190" i="30"/>
  <c r="BB198" i="30"/>
  <c r="BB206" i="30"/>
  <c r="BB214" i="30"/>
  <c r="BB222" i="30"/>
  <c r="BB230" i="30"/>
  <c r="BC179" i="30"/>
  <c r="BC187" i="30"/>
  <c r="BC195" i="30"/>
  <c r="BC203" i="30"/>
  <c r="BC211" i="30"/>
  <c r="BC219" i="30"/>
  <c r="BC227" i="30"/>
  <c r="BC235" i="30"/>
  <c r="K176" i="30"/>
  <c r="K184" i="30"/>
  <c r="K192" i="30"/>
  <c r="K200" i="30"/>
  <c r="K208" i="30"/>
  <c r="K216" i="30"/>
  <c r="K224" i="30"/>
  <c r="K232" i="30"/>
  <c r="Z181" i="30"/>
  <c r="Z189" i="30"/>
  <c r="Z197" i="30"/>
  <c r="Z205" i="30"/>
  <c r="Z213" i="30"/>
  <c r="Z221" i="30"/>
  <c r="Z229" i="30"/>
  <c r="AI178" i="30"/>
  <c r="AI186" i="30"/>
  <c r="AI194" i="30"/>
  <c r="AI202" i="30"/>
  <c r="AI210" i="30"/>
  <c r="AI218" i="30"/>
  <c r="AI226" i="30"/>
  <c r="AI234" i="30"/>
  <c r="O181" i="30"/>
  <c r="O189" i="30"/>
  <c r="O197" i="30"/>
  <c r="O205" i="30"/>
  <c r="O213" i="30"/>
  <c r="O221" i="30"/>
  <c r="O229" i="30"/>
  <c r="E178" i="30"/>
  <c r="E186" i="30"/>
  <c r="E194" i="30"/>
  <c r="E202" i="30"/>
  <c r="E210" i="30"/>
  <c r="E218" i="30"/>
  <c r="E226" i="30"/>
  <c r="E234" i="30"/>
  <c r="AQ175" i="30"/>
  <c r="AQ183" i="30"/>
  <c r="AQ191" i="30"/>
  <c r="AQ199" i="30"/>
  <c r="AQ207" i="30"/>
  <c r="AQ215" i="30"/>
  <c r="AQ223" i="30"/>
  <c r="AQ231" i="30"/>
  <c r="L180" i="30"/>
  <c r="L188" i="30"/>
  <c r="L196" i="30"/>
  <c r="L204" i="30"/>
  <c r="L212" i="30"/>
  <c r="L220" i="30"/>
  <c r="L228" i="30"/>
  <c r="BL177" i="30"/>
  <c r="BL185" i="30"/>
  <c r="BL193" i="30"/>
  <c r="BL201" i="30"/>
  <c r="BL209" i="30"/>
  <c r="BL217" i="30"/>
  <c r="BL225" i="30"/>
  <c r="BL233" i="30"/>
  <c r="N174" i="30"/>
  <c r="N182" i="30"/>
  <c r="N190" i="30"/>
  <c r="N198" i="30"/>
  <c r="N206" i="30"/>
  <c r="N214" i="30"/>
  <c r="N222" i="30"/>
  <c r="N230" i="30"/>
  <c r="BM178" i="30"/>
  <c r="BM186" i="30"/>
  <c r="BM194" i="30"/>
  <c r="BM202" i="30"/>
  <c r="BM210" i="30"/>
  <c r="BM218" i="30"/>
  <c r="BM226" i="30"/>
  <c r="BM234" i="30"/>
  <c r="BE181" i="30"/>
  <c r="BE189" i="30"/>
  <c r="BE197" i="30"/>
  <c r="BE205" i="30"/>
  <c r="BE213" i="30"/>
  <c r="BE221" i="30"/>
  <c r="BE229" i="30"/>
  <c r="Q174" i="30"/>
  <c r="Q182" i="30"/>
  <c r="Q190" i="30"/>
  <c r="Q198" i="30"/>
  <c r="Q206" i="30"/>
  <c r="Q214" i="30"/>
  <c r="Q222" i="30"/>
  <c r="Q230" i="30"/>
  <c r="I182" i="30"/>
  <c r="I190" i="30"/>
  <c r="I198" i="30"/>
  <c r="I206" i="30"/>
  <c r="I214" i="30"/>
  <c r="I222" i="30"/>
  <c r="I230" i="30"/>
  <c r="AG180" i="30"/>
  <c r="AG188" i="30"/>
  <c r="AG196" i="30"/>
  <c r="AG204" i="30"/>
  <c r="AG212" i="30"/>
  <c r="AG220" i="30"/>
  <c r="AG228" i="30"/>
  <c r="AW180" i="30"/>
  <c r="AW188" i="30"/>
  <c r="AW196" i="30"/>
  <c r="AW204" i="30"/>
  <c r="AW212" i="30"/>
  <c r="AW220" i="30"/>
  <c r="AW228" i="30"/>
  <c r="AR175" i="30"/>
  <c r="AR182" i="30"/>
  <c r="AR190" i="30"/>
  <c r="AR198" i="30"/>
  <c r="AR206" i="30"/>
  <c r="AR214" i="30"/>
  <c r="AR222" i="30"/>
  <c r="AR230" i="30"/>
  <c r="AZ179" i="30"/>
  <c r="AZ187" i="30"/>
  <c r="AZ195" i="30"/>
  <c r="AZ203" i="30"/>
  <c r="AZ211" i="30"/>
  <c r="AZ219" i="30"/>
  <c r="AZ227" i="30"/>
  <c r="AZ235" i="30"/>
  <c r="BB175" i="30"/>
  <c r="BB183" i="30"/>
  <c r="BB191" i="30"/>
  <c r="BB199" i="30"/>
  <c r="BB207" i="30"/>
  <c r="BB215" i="30"/>
  <c r="BB223" i="30"/>
  <c r="BB231" i="30"/>
  <c r="BC180" i="30"/>
  <c r="BC188" i="30"/>
  <c r="BC196" i="30"/>
  <c r="BC204" i="30"/>
  <c r="BC212" i="30"/>
  <c r="BC220" i="30"/>
  <c r="BC228" i="30"/>
  <c r="K233" i="30"/>
  <c r="Z198" i="30"/>
  <c r="AI235" i="30"/>
  <c r="O182" i="30"/>
  <c r="E219" i="30"/>
  <c r="AQ184" i="30"/>
  <c r="L213" i="30"/>
  <c r="BL186" i="30"/>
  <c r="N210" i="30"/>
  <c r="BM187" i="30"/>
  <c r="BM219" i="30"/>
  <c r="BI185" i="30"/>
  <c r="BI196" i="30"/>
  <c r="BI205" i="30"/>
  <c r="BI214" i="30"/>
  <c r="BI223" i="30"/>
  <c r="BI232" i="30"/>
  <c r="BD183" i="30"/>
  <c r="BD193" i="30"/>
  <c r="BD202" i="30"/>
  <c r="BD210" i="30"/>
  <c r="BD218" i="30"/>
  <c r="BD226" i="30"/>
  <c r="BD234" i="30"/>
  <c r="AJ175" i="30"/>
  <c r="AJ183" i="30"/>
  <c r="AJ191" i="30"/>
  <c r="AJ199" i="30"/>
  <c r="AJ207" i="30"/>
  <c r="AJ215" i="30"/>
  <c r="AJ223" i="30"/>
  <c r="AJ231" i="30"/>
  <c r="AC180" i="30"/>
  <c r="AC188" i="30"/>
  <c r="AC196" i="30"/>
  <c r="AC204" i="30"/>
  <c r="AC212" i="30"/>
  <c r="AC220" i="30"/>
  <c r="AC228" i="30"/>
  <c r="F177" i="30"/>
  <c r="F185" i="30"/>
  <c r="F193" i="30"/>
  <c r="F201" i="30"/>
  <c r="F209" i="30"/>
  <c r="F217" i="30"/>
  <c r="F225" i="30"/>
  <c r="F233" i="30"/>
  <c r="G174" i="30"/>
  <c r="G182" i="30"/>
  <c r="G190" i="30"/>
  <c r="G198" i="30"/>
  <c r="G206" i="30"/>
  <c r="G214" i="30"/>
  <c r="G222" i="30"/>
  <c r="G230" i="30"/>
  <c r="BH179" i="30"/>
  <c r="BH187" i="30"/>
  <c r="BH195" i="30"/>
  <c r="BH203" i="30"/>
  <c r="BH211" i="30"/>
  <c r="BH219" i="30"/>
  <c r="BH227" i="30"/>
  <c r="BH235" i="30"/>
  <c r="P176" i="30"/>
  <c r="P184" i="30"/>
  <c r="P192" i="30"/>
  <c r="P200" i="30"/>
  <c r="P208" i="30"/>
  <c r="P216" i="30"/>
  <c r="P224" i="30"/>
  <c r="P232" i="30"/>
  <c r="AE181" i="30"/>
  <c r="AE189" i="30"/>
  <c r="AE197" i="30"/>
  <c r="AE205" i="30"/>
  <c r="AE213" i="30"/>
  <c r="AE221" i="30"/>
  <c r="AE229" i="30"/>
  <c r="BJ178" i="30"/>
  <c r="BJ186" i="30"/>
  <c r="BJ194" i="30"/>
  <c r="BJ202" i="30"/>
  <c r="BJ210" i="30"/>
  <c r="BJ218" i="30"/>
  <c r="BJ226" i="30"/>
  <c r="K177" i="30"/>
  <c r="Z206" i="30"/>
  <c r="AI179" i="30"/>
  <c r="O190" i="30"/>
  <c r="E227" i="30"/>
  <c r="AQ192" i="30"/>
  <c r="L221" i="30"/>
  <c r="BL194" i="30"/>
  <c r="N215" i="30"/>
  <c r="BM190" i="30"/>
  <c r="BM222" i="30"/>
  <c r="BI188" i="30"/>
  <c r="BI197" i="30"/>
  <c r="BI206" i="30"/>
  <c r="BI215" i="30"/>
  <c r="BI224" i="30"/>
  <c r="BI233" i="30"/>
  <c r="BD175" i="30"/>
  <c r="BD185" i="30"/>
  <c r="BD194" i="30"/>
  <c r="BD203" i="30"/>
  <c r="BD211" i="30"/>
  <c r="BD219" i="30"/>
  <c r="BD227" i="30"/>
  <c r="BD235" i="30"/>
  <c r="AJ176" i="30"/>
  <c r="AJ184" i="30"/>
  <c r="AJ192" i="30"/>
  <c r="AJ200" i="30"/>
  <c r="AJ208" i="30"/>
  <c r="AJ216" i="30"/>
  <c r="AJ224" i="30"/>
  <c r="AJ232" i="30"/>
  <c r="AC181" i="30"/>
  <c r="AC189" i="30"/>
  <c r="AC197" i="30"/>
  <c r="AC205" i="30"/>
  <c r="AC213" i="30"/>
  <c r="AC221" i="30"/>
  <c r="AC229" i="30"/>
  <c r="F178" i="30"/>
  <c r="F186" i="30"/>
  <c r="F194" i="30"/>
  <c r="F202" i="30"/>
  <c r="F210" i="30"/>
  <c r="F218" i="30"/>
  <c r="F226" i="30"/>
  <c r="F234" i="30"/>
  <c r="G175" i="30"/>
  <c r="G183" i="30"/>
  <c r="G191" i="30"/>
  <c r="G199" i="30"/>
  <c r="G207" i="30"/>
  <c r="G215" i="30"/>
  <c r="G223" i="30"/>
  <c r="G231" i="30"/>
  <c r="BH180" i="30"/>
  <c r="BH188" i="30"/>
  <c r="BH196" i="30"/>
  <c r="BH204" i="30"/>
  <c r="BH212" i="30"/>
  <c r="BH220" i="30"/>
  <c r="BH228" i="30"/>
  <c r="P177" i="30"/>
  <c r="P185" i="30"/>
  <c r="P193" i="30"/>
  <c r="P201" i="30"/>
  <c r="P209" i="30"/>
  <c r="P217" i="30"/>
  <c r="P225" i="30"/>
  <c r="P233" i="30"/>
  <c r="AE182" i="30"/>
  <c r="AE190" i="30"/>
  <c r="AE198" i="30"/>
  <c r="AE206" i="30"/>
  <c r="AE214" i="30"/>
  <c r="AE222" i="30"/>
  <c r="AE230" i="30"/>
  <c r="BJ179" i="30"/>
  <c r="BJ187" i="30"/>
  <c r="BJ195" i="30"/>
  <c r="BJ203" i="30"/>
  <c r="BJ211" i="30"/>
  <c r="BJ219" i="30"/>
  <c r="BJ227" i="30"/>
  <c r="BJ235" i="30"/>
  <c r="BF176" i="30"/>
  <c r="K185" i="30"/>
  <c r="Z214" i="30"/>
  <c r="AI187" i="30"/>
  <c r="O198" i="30"/>
  <c r="E235" i="30"/>
  <c r="AQ200" i="30"/>
  <c r="L229" i="30"/>
  <c r="BL202" i="30"/>
  <c r="N218" i="30"/>
  <c r="BM195" i="30"/>
  <c r="BM227" i="30"/>
  <c r="BI189" i="30"/>
  <c r="BI198" i="30"/>
  <c r="BI207" i="30"/>
  <c r="BI216" i="30"/>
  <c r="BI225" i="30"/>
  <c r="BI234" i="30"/>
  <c r="BD177" i="30"/>
  <c r="BD186" i="30"/>
  <c r="BD195" i="30"/>
  <c r="BD204" i="30"/>
  <c r="BD212" i="30"/>
  <c r="BD220" i="30"/>
  <c r="BD228" i="30"/>
  <c r="AJ177" i="30"/>
  <c r="AJ185" i="30"/>
  <c r="AJ193" i="30"/>
  <c r="AJ201" i="30"/>
  <c r="AJ209" i="30"/>
  <c r="AJ217" i="30"/>
  <c r="AJ225" i="30"/>
  <c r="AJ233" i="30"/>
  <c r="AC174" i="30"/>
  <c r="AC182" i="30"/>
  <c r="AC190" i="30"/>
  <c r="AC198" i="30"/>
  <c r="AC206" i="30"/>
  <c r="AC214" i="30"/>
  <c r="AC222" i="30"/>
  <c r="AC230" i="30"/>
  <c r="F179" i="30"/>
  <c r="F187" i="30"/>
  <c r="F195" i="30"/>
  <c r="F203" i="30"/>
  <c r="F211" i="30"/>
  <c r="F219" i="30"/>
  <c r="F227" i="30"/>
  <c r="F235" i="30"/>
  <c r="G176" i="30"/>
  <c r="G184" i="30"/>
  <c r="G192" i="30"/>
  <c r="G200" i="30"/>
  <c r="G208" i="30"/>
  <c r="G216" i="30"/>
  <c r="G224" i="30"/>
  <c r="G232" i="30"/>
  <c r="BH181" i="30"/>
  <c r="BH189" i="30"/>
  <c r="BH197" i="30"/>
  <c r="BH205" i="30"/>
  <c r="BH213" i="30"/>
  <c r="BH221" i="30"/>
  <c r="BH229" i="30"/>
  <c r="P178" i="30"/>
  <c r="P186" i="30"/>
  <c r="P194" i="30"/>
  <c r="P202" i="30"/>
  <c r="P210" i="30"/>
  <c r="P218" i="30"/>
  <c r="P226" i="30"/>
  <c r="P234" i="30"/>
  <c r="AE175" i="30"/>
  <c r="AE183" i="30"/>
  <c r="AE191" i="30"/>
  <c r="AE199" i="30"/>
  <c r="AE207" i="30"/>
  <c r="AE215" i="30"/>
  <c r="AE223" i="30"/>
  <c r="AE231" i="30"/>
  <c r="BJ180" i="30"/>
  <c r="BJ188" i="30"/>
  <c r="BJ196" i="30"/>
  <c r="BJ204" i="30"/>
  <c r="BJ212" i="30"/>
  <c r="BJ220" i="30"/>
  <c r="BJ228" i="30"/>
  <c r="BF177" i="30"/>
  <c r="K193" i="30"/>
  <c r="Z222" i="30"/>
  <c r="AI195" i="30"/>
  <c r="O206" i="30"/>
  <c r="E179" i="30"/>
  <c r="AQ208" i="30"/>
  <c r="BL210" i="30"/>
  <c r="N175" i="30"/>
  <c r="N223" i="30"/>
  <c r="BM198" i="30"/>
  <c r="BM230" i="30"/>
  <c r="BI174" i="30"/>
  <c r="BI190" i="30"/>
  <c r="BI199" i="30"/>
  <c r="BI208" i="30"/>
  <c r="BI217" i="30"/>
  <c r="BI226" i="30"/>
  <c r="BD178" i="30"/>
  <c r="BD187" i="30"/>
  <c r="BD196" i="30"/>
  <c r="BD205" i="30"/>
  <c r="BD213" i="30"/>
  <c r="BD221" i="30"/>
  <c r="BD229" i="30"/>
  <c r="AJ178" i="30"/>
  <c r="AJ186" i="30"/>
  <c r="AJ194" i="30"/>
  <c r="AJ202" i="30"/>
  <c r="AJ210" i="30"/>
  <c r="AJ218" i="30"/>
  <c r="AJ226" i="30"/>
  <c r="AJ234" i="30"/>
  <c r="AC175" i="30"/>
  <c r="AC183" i="30"/>
  <c r="AC191" i="30"/>
  <c r="AC199" i="30"/>
  <c r="AC207" i="30"/>
  <c r="AC215" i="30"/>
  <c r="AC223" i="30"/>
  <c r="AC231" i="30"/>
  <c r="F180" i="30"/>
  <c r="F188" i="30"/>
  <c r="F196" i="30"/>
  <c r="F204" i="30"/>
  <c r="F212" i="30"/>
  <c r="F220" i="30"/>
  <c r="F228" i="30"/>
  <c r="G177" i="30"/>
  <c r="G185" i="30"/>
  <c r="G193" i="30"/>
  <c r="G201" i="30"/>
  <c r="G209" i="30"/>
  <c r="G217" i="30"/>
  <c r="G225" i="30"/>
  <c r="G233" i="30"/>
  <c r="BH175" i="30"/>
  <c r="BH182" i="30"/>
  <c r="BH190" i="30"/>
  <c r="BH198" i="30"/>
  <c r="BH206" i="30"/>
  <c r="BH214" i="30"/>
  <c r="BH222" i="30"/>
  <c r="BH230" i="30"/>
  <c r="P179" i="30"/>
  <c r="P187" i="30"/>
  <c r="P195" i="30"/>
  <c r="P203" i="30"/>
  <c r="P211" i="30"/>
  <c r="P219" i="30"/>
  <c r="P227" i="30"/>
  <c r="P235" i="30"/>
  <c r="AE176" i="30"/>
  <c r="AE184" i="30"/>
  <c r="AE192" i="30"/>
  <c r="AE200" i="30"/>
  <c r="AE208" i="30"/>
  <c r="AE216" i="30"/>
  <c r="AE224" i="30"/>
  <c r="AE232" i="30"/>
  <c r="BJ181" i="30"/>
  <c r="BJ189" i="30"/>
  <c r="K201" i="30"/>
  <c r="Z230" i="30"/>
  <c r="AI203" i="30"/>
  <c r="O214" i="30"/>
  <c r="E187" i="30"/>
  <c r="AQ216" i="30"/>
  <c r="L181" i="30"/>
  <c r="BL218" i="30"/>
  <c r="N183" i="30"/>
  <c r="N226" i="30"/>
  <c r="BM203" i="30"/>
  <c r="BM235" i="30"/>
  <c r="BI177" i="30"/>
  <c r="BI191" i="30"/>
  <c r="BI200" i="30"/>
  <c r="BI209" i="30"/>
  <c r="BI218" i="30"/>
  <c r="BI228" i="30"/>
  <c r="BD179" i="30"/>
  <c r="BD188" i="30"/>
  <c r="BD197" i="30"/>
  <c r="BD206" i="30"/>
  <c r="BD214" i="30"/>
  <c r="BD222" i="30"/>
  <c r="BD230" i="30"/>
  <c r="AJ179" i="30"/>
  <c r="AJ187" i="30"/>
  <c r="AJ195" i="30"/>
  <c r="AJ203" i="30"/>
  <c r="AJ211" i="30"/>
  <c r="AJ219" i="30"/>
  <c r="AJ227" i="30"/>
  <c r="AJ235" i="30"/>
  <c r="AC176" i="30"/>
  <c r="AC184" i="30"/>
  <c r="AC192" i="30"/>
  <c r="AC200" i="30"/>
  <c r="AC208" i="30"/>
  <c r="AC216" i="30"/>
  <c r="AC224" i="30"/>
  <c r="AC232" i="30"/>
  <c r="F181" i="30"/>
  <c r="F189" i="30"/>
  <c r="F197" i="30"/>
  <c r="F205" i="30"/>
  <c r="F213" i="30"/>
  <c r="F221" i="30"/>
  <c r="F229" i="30"/>
  <c r="G178" i="30"/>
  <c r="G186" i="30"/>
  <c r="G194" i="30"/>
  <c r="G202" i="30"/>
  <c r="G210" i="30"/>
  <c r="G218" i="30"/>
  <c r="G226" i="30"/>
  <c r="G234" i="30"/>
  <c r="BH174" i="30"/>
  <c r="BH183" i="30"/>
  <c r="BH191" i="30"/>
  <c r="BH199" i="30"/>
  <c r="BH207" i="30"/>
  <c r="BH215" i="30"/>
  <c r="BH223" i="30"/>
  <c r="BH231" i="30"/>
  <c r="P180" i="30"/>
  <c r="P188" i="30"/>
  <c r="P196" i="30"/>
  <c r="P204" i="30"/>
  <c r="P212" i="30"/>
  <c r="P220" i="30"/>
  <c r="P228" i="30"/>
  <c r="AE177" i="30"/>
  <c r="AE185" i="30"/>
  <c r="AE193" i="30"/>
  <c r="AE201" i="30"/>
  <c r="AE209" i="30"/>
  <c r="AE217" i="30"/>
  <c r="AE225" i="30"/>
  <c r="AE233" i="30"/>
  <c r="BJ174" i="30"/>
  <c r="BJ182" i="30"/>
  <c r="BJ190" i="30"/>
  <c r="BJ198" i="30"/>
  <c r="BJ206" i="30"/>
  <c r="BJ214" i="30"/>
  <c r="BJ222" i="30"/>
  <c r="BJ230" i="30"/>
  <c r="K209" i="30"/>
  <c r="Z175" i="30"/>
  <c r="AI211" i="30"/>
  <c r="O222" i="30"/>
  <c r="E195" i="30"/>
  <c r="AQ224" i="30"/>
  <c r="L189" i="30"/>
  <c r="BL226" i="30"/>
  <c r="N191" i="30"/>
  <c r="N231" i="30"/>
  <c r="BM174" i="30"/>
  <c r="BM206" i="30"/>
  <c r="BI181" i="30"/>
  <c r="BI192" i="30"/>
  <c r="BI201" i="30"/>
  <c r="BI210" i="30"/>
  <c r="BI220" i="30"/>
  <c r="BI229" i="30"/>
  <c r="BD180" i="30"/>
  <c r="BD189" i="30"/>
  <c r="BD198" i="30"/>
  <c r="BD207" i="30"/>
  <c r="BD215" i="30"/>
  <c r="BD223" i="30"/>
  <c r="BD231" i="30"/>
  <c r="AJ180" i="30"/>
  <c r="AJ188" i="30"/>
  <c r="AJ196" i="30"/>
  <c r="AJ204" i="30"/>
  <c r="AJ212" i="30"/>
  <c r="AJ220" i="30"/>
  <c r="AJ228" i="30"/>
  <c r="AC177" i="30"/>
  <c r="AC185" i="30"/>
  <c r="AC193" i="30"/>
  <c r="AC201" i="30"/>
  <c r="AC209" i="30"/>
  <c r="AC217" i="30"/>
  <c r="AC225" i="30"/>
  <c r="AC233" i="30"/>
  <c r="F175" i="30"/>
  <c r="F182" i="30"/>
  <c r="F190" i="30"/>
  <c r="F198" i="30"/>
  <c r="F206" i="30"/>
  <c r="F214" i="30"/>
  <c r="F222" i="30"/>
  <c r="F230" i="30"/>
  <c r="G179" i="30"/>
  <c r="G187" i="30"/>
  <c r="G195" i="30"/>
  <c r="G203" i="30"/>
  <c r="G211" i="30"/>
  <c r="G219" i="30"/>
  <c r="G227" i="30"/>
  <c r="G235" i="30"/>
  <c r="BH176" i="30"/>
  <c r="BH184" i="30"/>
  <c r="BH192" i="30"/>
  <c r="BH200" i="30"/>
  <c r="BH208" i="30"/>
  <c r="BH216" i="30"/>
  <c r="BH224" i="30"/>
  <c r="BH232" i="30"/>
  <c r="P181" i="30"/>
  <c r="P189" i="30"/>
  <c r="P197" i="30"/>
  <c r="P205" i="30"/>
  <c r="P213" i="30"/>
  <c r="P221" i="30"/>
  <c r="P229" i="30"/>
  <c r="AE178" i="30"/>
  <c r="AE186" i="30"/>
  <c r="AE194" i="30"/>
  <c r="K217" i="30"/>
  <c r="Z182" i="30"/>
  <c r="AI219" i="30"/>
  <c r="O230" i="30"/>
  <c r="E203" i="30"/>
  <c r="AQ232" i="30"/>
  <c r="L197" i="30"/>
  <c r="BL234" i="30"/>
  <c r="N199" i="30"/>
  <c r="N234" i="30"/>
  <c r="BM179" i="30"/>
  <c r="BM211" i="30"/>
  <c r="BI182" i="30"/>
  <c r="BI193" i="30"/>
  <c r="BI202" i="30"/>
  <c r="BI212" i="30"/>
  <c r="BI221" i="30"/>
  <c r="BI230" i="30"/>
  <c r="BD181" i="30"/>
  <c r="BD190" i="30"/>
  <c r="BD199" i="30"/>
  <c r="BD208" i="30"/>
  <c r="BD216" i="30"/>
  <c r="BD224" i="30"/>
  <c r="BD232" i="30"/>
  <c r="AJ181" i="30"/>
  <c r="AJ189" i="30"/>
  <c r="AJ197" i="30"/>
  <c r="AJ205" i="30"/>
  <c r="AJ213" i="30"/>
  <c r="AJ221" i="30"/>
  <c r="AJ229" i="30"/>
  <c r="AC178" i="30"/>
  <c r="AC186" i="30"/>
  <c r="AC194" i="30"/>
  <c r="AC202" i="30"/>
  <c r="AC210" i="30"/>
  <c r="AC218" i="30"/>
  <c r="AC226" i="30"/>
  <c r="AC234" i="30"/>
  <c r="F174" i="30"/>
  <c r="F183" i="30"/>
  <c r="F191" i="30"/>
  <c r="F199" i="30"/>
  <c r="F207" i="30"/>
  <c r="F215" i="30"/>
  <c r="F223" i="30"/>
  <c r="F231" i="30"/>
  <c r="G180" i="30"/>
  <c r="G188" i="30"/>
  <c r="G196" i="30"/>
  <c r="G204" i="30"/>
  <c r="G212" i="30"/>
  <c r="G220" i="30"/>
  <c r="G228" i="30"/>
  <c r="BH177" i="30"/>
  <c r="BH185" i="30"/>
  <c r="BH193" i="30"/>
  <c r="BH201" i="30"/>
  <c r="BH209" i="30"/>
  <c r="BH217" i="30"/>
  <c r="BH225" i="30"/>
  <c r="BH233" i="30"/>
  <c r="P174" i="30"/>
  <c r="P182" i="30"/>
  <c r="P190" i="30"/>
  <c r="P198" i="30"/>
  <c r="P206" i="30"/>
  <c r="P214" i="30"/>
  <c r="P222" i="30"/>
  <c r="P230" i="30"/>
  <c r="AE174" i="30"/>
  <c r="AE179" i="30"/>
  <c r="AE187" i="30"/>
  <c r="AE195" i="30"/>
  <c r="K225" i="30"/>
  <c r="Z190" i="30"/>
  <c r="AI227" i="30"/>
  <c r="O174" i="30"/>
  <c r="E211" i="30"/>
  <c r="AQ176" i="30"/>
  <c r="L205" i="30"/>
  <c r="BL178" i="30"/>
  <c r="N207" i="30"/>
  <c r="BM182" i="30"/>
  <c r="BM214" i="30"/>
  <c r="BI184" i="30"/>
  <c r="BI194" i="30"/>
  <c r="BI204" i="30"/>
  <c r="BI213" i="30"/>
  <c r="BI222" i="30"/>
  <c r="BI231" i="30"/>
  <c r="BD174" i="30"/>
  <c r="BD182" i="30"/>
  <c r="BD191" i="30"/>
  <c r="BD201" i="30"/>
  <c r="BD209" i="30"/>
  <c r="BD217" i="30"/>
  <c r="BD225" i="30"/>
  <c r="BD233" i="30"/>
  <c r="AJ174" i="30"/>
  <c r="AJ182" i="30"/>
  <c r="AJ190" i="30"/>
  <c r="AJ198" i="30"/>
  <c r="AJ206" i="30"/>
  <c r="AJ214" i="30"/>
  <c r="AJ222" i="30"/>
  <c r="AJ230" i="30"/>
  <c r="AC179" i="30"/>
  <c r="AC187" i="30"/>
  <c r="AC195" i="30"/>
  <c r="AC203" i="30"/>
  <c r="AC211" i="30"/>
  <c r="AC219" i="30"/>
  <c r="AC227" i="30"/>
  <c r="AC235" i="30"/>
  <c r="F176" i="30"/>
  <c r="F184" i="30"/>
  <c r="F192" i="30"/>
  <c r="F200" i="30"/>
  <c r="F208" i="30"/>
  <c r="F216" i="30"/>
  <c r="F224" i="30"/>
  <c r="F232" i="30"/>
  <c r="G181" i="30"/>
  <c r="G189" i="30"/>
  <c r="G197" i="30"/>
  <c r="G205" i="30"/>
  <c r="G213" i="30"/>
  <c r="G221" i="30"/>
  <c r="G229" i="30"/>
  <c r="BH178" i="30"/>
  <c r="BH186" i="30"/>
  <c r="BH194" i="30"/>
  <c r="BH202" i="30"/>
  <c r="BH210" i="30"/>
  <c r="BH218" i="30"/>
  <c r="BH226" i="30"/>
  <c r="BH234" i="30"/>
  <c r="P175" i="30"/>
  <c r="P183" i="30"/>
  <c r="P191" i="30"/>
  <c r="P199" i="30"/>
  <c r="P207" i="30"/>
  <c r="P215" i="30"/>
  <c r="P223" i="30"/>
  <c r="P231" i="30"/>
  <c r="AE180" i="30"/>
  <c r="AE188" i="30"/>
  <c r="AE196" i="30"/>
  <c r="AE204" i="30"/>
  <c r="AE212" i="30"/>
  <c r="AE220" i="30"/>
  <c r="AE228" i="30"/>
  <c r="BJ177" i="30"/>
  <c r="BJ185" i="30"/>
  <c r="AE226" i="30"/>
  <c r="BJ175" i="30"/>
  <c r="BJ199" i="30"/>
  <c r="BJ215" i="30"/>
  <c r="BJ231" i="30"/>
  <c r="BF183" i="30"/>
  <c r="BF191" i="30"/>
  <c r="BF199" i="30"/>
  <c r="BF207" i="30"/>
  <c r="BF215" i="30"/>
  <c r="BF223" i="30"/>
  <c r="BF231" i="30"/>
  <c r="AH180" i="30"/>
  <c r="AH188" i="30"/>
  <c r="AH196" i="30"/>
  <c r="AH204" i="30"/>
  <c r="AH212" i="30"/>
  <c r="AH220" i="30"/>
  <c r="AH228" i="30"/>
  <c r="AE227" i="30"/>
  <c r="BJ176" i="30"/>
  <c r="BJ200" i="30"/>
  <c r="BJ216" i="30"/>
  <c r="BJ232" i="30"/>
  <c r="BF175" i="30"/>
  <c r="BF184" i="30"/>
  <c r="BF192" i="30"/>
  <c r="BF200" i="30"/>
  <c r="BF208" i="30"/>
  <c r="BF216" i="30"/>
  <c r="BF224" i="30"/>
  <c r="BF232" i="30"/>
  <c r="AH181" i="30"/>
  <c r="AH189" i="30"/>
  <c r="AH197" i="30"/>
  <c r="AH205" i="30"/>
  <c r="AH213" i="30"/>
  <c r="AH221" i="30"/>
  <c r="AH229" i="30"/>
  <c r="AO180" i="30"/>
  <c r="AO188" i="30"/>
  <c r="AO196" i="30"/>
  <c r="AO204" i="30"/>
  <c r="AO212" i="30"/>
  <c r="AO220" i="30"/>
  <c r="AO228" i="30"/>
  <c r="S174" i="30"/>
  <c r="S180" i="30"/>
  <c r="S188" i="30"/>
  <c r="S196" i="30"/>
  <c r="S204" i="30"/>
  <c r="S212" i="30"/>
  <c r="S220" i="30"/>
  <c r="S228" i="30"/>
  <c r="U177" i="30"/>
  <c r="U185" i="30"/>
  <c r="U193" i="30"/>
  <c r="U201" i="30"/>
  <c r="U209" i="30"/>
  <c r="U217" i="30"/>
  <c r="U225" i="30"/>
  <c r="U233" i="30"/>
  <c r="R175" i="30"/>
  <c r="R182" i="30"/>
  <c r="R190" i="30"/>
  <c r="R198" i="30"/>
  <c r="R206" i="30"/>
  <c r="R214" i="30"/>
  <c r="R222" i="30"/>
  <c r="R230" i="30"/>
  <c r="H179" i="30"/>
  <c r="H187" i="30"/>
  <c r="H195" i="30"/>
  <c r="H203" i="30"/>
  <c r="H211" i="30"/>
  <c r="H219" i="30"/>
  <c r="H227" i="30"/>
  <c r="H235" i="30"/>
  <c r="BK176" i="30"/>
  <c r="BK184" i="30"/>
  <c r="BK192" i="30"/>
  <c r="BK200" i="30"/>
  <c r="BK208" i="30"/>
  <c r="BK216" i="30"/>
  <c r="BK224" i="30"/>
  <c r="BK232" i="30"/>
  <c r="AU174" i="30"/>
  <c r="AU181" i="30"/>
  <c r="AU189" i="30"/>
  <c r="AU197" i="30"/>
  <c r="AU205" i="30"/>
  <c r="AU213" i="30"/>
  <c r="AU221" i="30"/>
  <c r="AU229" i="30"/>
  <c r="AP178" i="30"/>
  <c r="AP186" i="30"/>
  <c r="AP194" i="30"/>
  <c r="AP202" i="30"/>
  <c r="AP210" i="30"/>
  <c r="AP218" i="30"/>
  <c r="AP226" i="30"/>
  <c r="AP234" i="30"/>
  <c r="AX174" i="30"/>
  <c r="AX183" i="30"/>
  <c r="AX191" i="30"/>
  <c r="AX199" i="30"/>
  <c r="AX207" i="30"/>
  <c r="AX215" i="30"/>
  <c r="AX223" i="30"/>
  <c r="AX231" i="30"/>
  <c r="J180" i="30"/>
  <c r="J188" i="30"/>
  <c r="J196" i="30"/>
  <c r="J204" i="30"/>
  <c r="J212" i="30"/>
  <c r="J220" i="30"/>
  <c r="J228" i="30"/>
  <c r="AT177" i="30"/>
  <c r="AT185" i="30"/>
  <c r="AT193" i="30"/>
  <c r="AT201" i="30"/>
  <c r="AT209" i="30"/>
  <c r="AT217" i="30"/>
  <c r="AT225" i="30"/>
  <c r="AT233" i="30"/>
  <c r="AV174" i="30"/>
  <c r="AV182" i="30"/>
  <c r="AV190" i="30"/>
  <c r="AV198" i="30"/>
  <c r="AV206" i="30"/>
  <c r="AV214" i="30"/>
  <c r="AV222" i="30"/>
  <c r="AV230" i="30"/>
  <c r="X179" i="30"/>
  <c r="X187" i="30"/>
  <c r="X195" i="30"/>
  <c r="X203" i="30"/>
  <c r="X211" i="30"/>
  <c r="X219" i="30"/>
  <c r="X227" i="30"/>
  <c r="X235" i="30"/>
  <c r="AA176" i="30"/>
  <c r="AA184" i="30"/>
  <c r="AA192" i="30"/>
  <c r="AA200" i="30"/>
  <c r="AA208" i="30"/>
  <c r="AA216" i="30"/>
  <c r="AA224" i="30"/>
  <c r="AA232" i="30"/>
  <c r="T181" i="30"/>
  <c r="T189" i="30"/>
  <c r="T197" i="30"/>
  <c r="T205" i="30"/>
  <c r="T213" i="30"/>
  <c r="T221" i="30"/>
  <c r="T229" i="30"/>
  <c r="AL178" i="30"/>
  <c r="AL186" i="30"/>
  <c r="AL194" i="30"/>
  <c r="AL202" i="30"/>
  <c r="AL210" i="30"/>
  <c r="AL218" i="30"/>
  <c r="AL226" i="30"/>
  <c r="AL234" i="30"/>
  <c r="AN175" i="30"/>
  <c r="AN183" i="30"/>
  <c r="AE202" i="30"/>
  <c r="AE234" i="30"/>
  <c r="BJ183" i="30"/>
  <c r="BJ201" i="30"/>
  <c r="BJ217" i="30"/>
  <c r="BJ233" i="30"/>
  <c r="BF174" i="30"/>
  <c r="BF185" i="30"/>
  <c r="BF193" i="30"/>
  <c r="BF201" i="30"/>
  <c r="BF209" i="30"/>
  <c r="BF217" i="30"/>
  <c r="BF225" i="30"/>
  <c r="BF233" i="30"/>
  <c r="AH175" i="30"/>
  <c r="AH182" i="30"/>
  <c r="AH190" i="30"/>
  <c r="AH198" i="30"/>
  <c r="AH206" i="30"/>
  <c r="AH214" i="30"/>
  <c r="AH222" i="30"/>
  <c r="AH230" i="30"/>
  <c r="AO181" i="30"/>
  <c r="AO189" i="30"/>
  <c r="AO197" i="30"/>
  <c r="AO205" i="30"/>
  <c r="AO213" i="30"/>
  <c r="AO221" i="30"/>
  <c r="AO229" i="30"/>
  <c r="S181" i="30"/>
  <c r="S189" i="30"/>
  <c r="S197" i="30"/>
  <c r="S205" i="30"/>
  <c r="S213" i="30"/>
  <c r="S221" i="30"/>
  <c r="S229" i="30"/>
  <c r="U178" i="30"/>
  <c r="U186" i="30"/>
  <c r="U194" i="30"/>
  <c r="U202" i="30"/>
  <c r="U210" i="30"/>
  <c r="U218" i="30"/>
  <c r="U226" i="30"/>
  <c r="U234" i="30"/>
  <c r="R174" i="30"/>
  <c r="R183" i="30"/>
  <c r="R191" i="30"/>
  <c r="R199" i="30"/>
  <c r="R207" i="30"/>
  <c r="R215" i="30"/>
  <c r="R223" i="30"/>
  <c r="R231" i="30"/>
  <c r="H180" i="30"/>
  <c r="H188" i="30"/>
  <c r="H196" i="30"/>
  <c r="H204" i="30"/>
  <c r="H212" i="30"/>
  <c r="H220" i="30"/>
  <c r="H228" i="30"/>
  <c r="BK177" i="30"/>
  <c r="BK185" i="30"/>
  <c r="BK193" i="30"/>
  <c r="BK201" i="30"/>
  <c r="BK209" i="30"/>
  <c r="BK217" i="30"/>
  <c r="BK225" i="30"/>
  <c r="BK233" i="30"/>
  <c r="AU182" i="30"/>
  <c r="AU190" i="30"/>
  <c r="AU198" i="30"/>
  <c r="AU206" i="30"/>
  <c r="AU214" i="30"/>
  <c r="AU222" i="30"/>
  <c r="AU230" i="30"/>
  <c r="AP179" i="30"/>
  <c r="AP187" i="30"/>
  <c r="AP195" i="30"/>
  <c r="AP203" i="30"/>
  <c r="AP211" i="30"/>
  <c r="AP219" i="30"/>
  <c r="AP227" i="30"/>
  <c r="AP235" i="30"/>
  <c r="AX176" i="30"/>
  <c r="AX184" i="30"/>
  <c r="AX192" i="30"/>
  <c r="AX200" i="30"/>
  <c r="AX208" i="30"/>
  <c r="AX216" i="30"/>
  <c r="AX224" i="30"/>
  <c r="AX232" i="30"/>
  <c r="J181" i="30"/>
  <c r="J189" i="30"/>
  <c r="J197" i="30"/>
  <c r="J205" i="30"/>
  <c r="J213" i="30"/>
  <c r="J221" i="30"/>
  <c r="J229" i="30"/>
  <c r="AT178" i="30"/>
  <c r="AT186" i="30"/>
  <c r="AT194" i="30"/>
  <c r="AT202" i="30"/>
  <c r="AT210" i="30"/>
  <c r="AT218" i="30"/>
  <c r="AT226" i="30"/>
  <c r="AT234" i="30"/>
  <c r="AV175" i="30"/>
  <c r="AV183" i="30"/>
  <c r="AV191" i="30"/>
  <c r="AV199" i="30"/>
  <c r="AV207" i="30"/>
  <c r="AV215" i="30"/>
  <c r="AV223" i="30"/>
  <c r="AV231" i="30"/>
  <c r="X180" i="30"/>
  <c r="X188" i="30"/>
  <c r="X196" i="30"/>
  <c r="X204" i="30"/>
  <c r="X212" i="30"/>
  <c r="X220" i="30"/>
  <c r="X228" i="30"/>
  <c r="AA177" i="30"/>
  <c r="AA185" i="30"/>
  <c r="AA193" i="30"/>
  <c r="AA201" i="30"/>
  <c r="AA209" i="30"/>
  <c r="AA217" i="30"/>
  <c r="AA225" i="30"/>
  <c r="AA233" i="30"/>
  <c r="T175" i="30"/>
  <c r="T182" i="30"/>
  <c r="T190" i="30"/>
  <c r="T198" i="30"/>
  <c r="T206" i="30"/>
  <c r="T214" i="30"/>
  <c r="T222" i="30"/>
  <c r="T230" i="30"/>
  <c r="AL179" i="30"/>
  <c r="AL187" i="30"/>
  <c r="AL195" i="30"/>
  <c r="AL203" i="30"/>
  <c r="AL211" i="30"/>
  <c r="AL219" i="30"/>
  <c r="AL227" i="30"/>
  <c r="AL235" i="30"/>
  <c r="AN176" i="30"/>
  <c r="AE203" i="30"/>
  <c r="AE235" i="30"/>
  <c r="BJ184" i="30"/>
  <c r="BJ205" i="30"/>
  <c r="BJ221" i="30"/>
  <c r="BJ234" i="30"/>
  <c r="BF178" i="30"/>
  <c r="BF186" i="30"/>
  <c r="BF194" i="30"/>
  <c r="BF202" i="30"/>
  <c r="BF210" i="30"/>
  <c r="BF218" i="30"/>
  <c r="BF226" i="30"/>
  <c r="BF234" i="30"/>
  <c r="AH174" i="30"/>
  <c r="AH183" i="30"/>
  <c r="AH191" i="30"/>
  <c r="AH199" i="30"/>
  <c r="AH207" i="30"/>
  <c r="AH215" i="30"/>
  <c r="AH223" i="30"/>
  <c r="AH231" i="30"/>
  <c r="AO174" i="30"/>
  <c r="AO182" i="30"/>
  <c r="AO190" i="30"/>
  <c r="AO198" i="30"/>
  <c r="AO206" i="30"/>
  <c r="AO214" i="30"/>
  <c r="AO222" i="30"/>
  <c r="AO230" i="30"/>
  <c r="S182" i="30"/>
  <c r="S190" i="30"/>
  <c r="S198" i="30"/>
  <c r="S206" i="30"/>
  <c r="S214" i="30"/>
  <c r="S222" i="30"/>
  <c r="S230" i="30"/>
  <c r="U179" i="30"/>
  <c r="U187" i="30"/>
  <c r="U195" i="30"/>
  <c r="U203" i="30"/>
  <c r="U211" i="30"/>
  <c r="U219" i="30"/>
  <c r="U227" i="30"/>
  <c r="U235" i="30"/>
  <c r="R176" i="30"/>
  <c r="R184" i="30"/>
  <c r="R192" i="30"/>
  <c r="R200" i="30"/>
  <c r="R208" i="30"/>
  <c r="R216" i="30"/>
  <c r="R224" i="30"/>
  <c r="R232" i="30"/>
  <c r="H181" i="30"/>
  <c r="H189" i="30"/>
  <c r="H197" i="30"/>
  <c r="H205" i="30"/>
  <c r="H213" i="30"/>
  <c r="H221" i="30"/>
  <c r="H229" i="30"/>
  <c r="BK178" i="30"/>
  <c r="BK186" i="30"/>
  <c r="BK194" i="30"/>
  <c r="BK202" i="30"/>
  <c r="BK210" i="30"/>
  <c r="BK218" i="30"/>
  <c r="BK226" i="30"/>
  <c r="BK234" i="30"/>
  <c r="AU175" i="30"/>
  <c r="AU183" i="30"/>
  <c r="AU191" i="30"/>
  <c r="AU199" i="30"/>
  <c r="AU207" i="30"/>
  <c r="AU215" i="30"/>
  <c r="AU223" i="30"/>
  <c r="AU231" i="30"/>
  <c r="AP180" i="30"/>
  <c r="AP188" i="30"/>
  <c r="AP196" i="30"/>
  <c r="AP204" i="30"/>
  <c r="AP212" i="30"/>
  <c r="AP220" i="30"/>
  <c r="AP228" i="30"/>
  <c r="AX177" i="30"/>
  <c r="AX185" i="30"/>
  <c r="AX193" i="30"/>
  <c r="AX201" i="30"/>
  <c r="AX209" i="30"/>
  <c r="AX217" i="30"/>
  <c r="AX225" i="30"/>
  <c r="AX233" i="30"/>
  <c r="J175" i="30"/>
  <c r="J182" i="30"/>
  <c r="J190" i="30"/>
  <c r="J198" i="30"/>
  <c r="J206" i="30"/>
  <c r="J214" i="30"/>
  <c r="J222" i="30"/>
  <c r="J230" i="30"/>
  <c r="AT179" i="30"/>
  <c r="AT187" i="30"/>
  <c r="AT195" i="30"/>
  <c r="AT203" i="30"/>
  <c r="AT211" i="30"/>
  <c r="AT219" i="30"/>
  <c r="AT227" i="30"/>
  <c r="AT235" i="30"/>
  <c r="AV176" i="30"/>
  <c r="AV184" i="30"/>
  <c r="AV192" i="30"/>
  <c r="AV200" i="30"/>
  <c r="AV208" i="30"/>
  <c r="AV216" i="30"/>
  <c r="AV224" i="30"/>
  <c r="AV232" i="30"/>
  <c r="X181" i="30"/>
  <c r="X189" i="30"/>
  <c r="X197" i="30"/>
  <c r="X205" i="30"/>
  <c r="X213" i="30"/>
  <c r="X221" i="30"/>
  <c r="X229" i="30"/>
  <c r="AA178" i="30"/>
  <c r="AA186" i="30"/>
  <c r="AA194" i="30"/>
  <c r="AA202" i="30"/>
  <c r="AA210" i="30"/>
  <c r="AA218" i="30"/>
  <c r="AA226" i="30"/>
  <c r="AA234" i="30"/>
  <c r="T174" i="30"/>
  <c r="T183" i="30"/>
  <c r="T191" i="30"/>
  <c r="T199" i="30"/>
  <c r="T207" i="30"/>
  <c r="T215" i="30"/>
  <c r="T223" i="30"/>
  <c r="T231" i="30"/>
  <c r="AL180" i="30"/>
  <c r="AL188" i="30"/>
  <c r="AL196" i="30"/>
  <c r="AL204" i="30"/>
  <c r="AL212" i="30"/>
  <c r="AL220" i="30"/>
  <c r="AL228" i="30"/>
  <c r="AN177" i="30"/>
  <c r="AN185" i="30"/>
  <c r="AN193" i="30"/>
  <c r="AN201" i="30"/>
  <c r="AN209" i="30"/>
  <c r="AN217" i="30"/>
  <c r="AN225" i="30"/>
  <c r="AN233" i="30"/>
  <c r="Y181" i="30"/>
  <c r="Y189" i="30"/>
  <c r="Y197" i="30"/>
  <c r="Y205" i="30"/>
  <c r="Y213" i="30"/>
  <c r="Y221" i="30"/>
  <c r="Y229" i="30"/>
  <c r="AB174" i="30"/>
  <c r="AE210" i="30"/>
  <c r="BJ191" i="30"/>
  <c r="BJ207" i="30"/>
  <c r="BJ223" i="30"/>
  <c r="BF179" i="30"/>
  <c r="BF187" i="30"/>
  <c r="BF195" i="30"/>
  <c r="BF203" i="30"/>
  <c r="BF211" i="30"/>
  <c r="BF219" i="30"/>
  <c r="BF227" i="30"/>
  <c r="BF235" i="30"/>
  <c r="AH176" i="30"/>
  <c r="AH184" i="30"/>
  <c r="AH192" i="30"/>
  <c r="AH200" i="30"/>
  <c r="AH208" i="30"/>
  <c r="AH216" i="30"/>
  <c r="AH224" i="30"/>
  <c r="AH232" i="30"/>
  <c r="AO175" i="30"/>
  <c r="AO183" i="30"/>
  <c r="AO191" i="30"/>
  <c r="AO199" i="30"/>
  <c r="AO207" i="30"/>
  <c r="AO215" i="30"/>
  <c r="AO223" i="30"/>
  <c r="AO231" i="30"/>
  <c r="S175" i="30"/>
  <c r="S183" i="30"/>
  <c r="S191" i="30"/>
  <c r="S199" i="30"/>
  <c r="S207" i="30"/>
  <c r="S215" i="30"/>
  <c r="S223" i="30"/>
  <c r="S231" i="30"/>
  <c r="U180" i="30"/>
  <c r="U188" i="30"/>
  <c r="U196" i="30"/>
  <c r="U204" i="30"/>
  <c r="U212" i="30"/>
  <c r="U220" i="30"/>
  <c r="U228" i="30"/>
  <c r="R177" i="30"/>
  <c r="R185" i="30"/>
  <c r="R193" i="30"/>
  <c r="R201" i="30"/>
  <c r="R209" i="30"/>
  <c r="R217" i="30"/>
  <c r="R225" i="30"/>
  <c r="R233" i="30"/>
  <c r="H174" i="30"/>
  <c r="H182" i="30"/>
  <c r="H190" i="30"/>
  <c r="H198" i="30"/>
  <c r="H206" i="30"/>
  <c r="H214" i="30"/>
  <c r="H222" i="30"/>
  <c r="H230" i="30"/>
  <c r="BK179" i="30"/>
  <c r="BK187" i="30"/>
  <c r="BK195" i="30"/>
  <c r="BK203" i="30"/>
  <c r="BK211" i="30"/>
  <c r="BK219" i="30"/>
  <c r="BK227" i="30"/>
  <c r="BK235" i="30"/>
  <c r="AU176" i="30"/>
  <c r="AU184" i="30"/>
  <c r="AU192" i="30"/>
  <c r="AU200" i="30"/>
  <c r="AU208" i="30"/>
  <c r="AU216" i="30"/>
  <c r="AU224" i="30"/>
  <c r="AU232" i="30"/>
  <c r="AP181" i="30"/>
  <c r="AP189" i="30"/>
  <c r="AP197" i="30"/>
  <c r="AP205" i="30"/>
  <c r="AP213" i="30"/>
  <c r="AP221" i="30"/>
  <c r="AP229" i="30"/>
  <c r="AX178" i="30"/>
  <c r="AX186" i="30"/>
  <c r="AX194" i="30"/>
  <c r="AX202" i="30"/>
  <c r="AX210" i="30"/>
  <c r="AX218" i="30"/>
  <c r="AX226" i="30"/>
  <c r="AX234" i="30"/>
  <c r="J174" i="30"/>
  <c r="J183" i="30"/>
  <c r="J191" i="30"/>
  <c r="J199" i="30"/>
  <c r="J207" i="30"/>
  <c r="J215" i="30"/>
  <c r="J223" i="30"/>
  <c r="J231" i="30"/>
  <c r="AT180" i="30"/>
  <c r="AT188" i="30"/>
  <c r="AT196" i="30"/>
  <c r="AT204" i="30"/>
  <c r="AT212" i="30"/>
  <c r="AT220" i="30"/>
  <c r="AT228" i="30"/>
  <c r="AV177" i="30"/>
  <c r="AV185" i="30"/>
  <c r="AV193" i="30"/>
  <c r="AV201" i="30"/>
  <c r="AV209" i="30"/>
  <c r="AV217" i="30"/>
  <c r="AV225" i="30"/>
  <c r="AV233" i="30"/>
  <c r="X174" i="30"/>
  <c r="X182" i="30"/>
  <c r="X190" i="30"/>
  <c r="X198" i="30"/>
  <c r="X206" i="30"/>
  <c r="X214" i="30"/>
  <c r="X222" i="30"/>
  <c r="X230" i="30"/>
  <c r="AA179" i="30"/>
  <c r="AA187" i="30"/>
  <c r="AA195" i="30"/>
  <c r="AA203" i="30"/>
  <c r="AA211" i="30"/>
  <c r="AA219" i="30"/>
  <c r="AA227" i="30"/>
  <c r="AA235" i="30"/>
  <c r="T176" i="30"/>
  <c r="T184" i="30"/>
  <c r="T192" i="30"/>
  <c r="T200" i="30"/>
  <c r="T208" i="30"/>
  <c r="T216" i="30"/>
  <c r="T224" i="30"/>
  <c r="T232" i="30"/>
  <c r="AL181" i="30"/>
  <c r="AL189" i="30"/>
  <c r="AL197" i="30"/>
  <c r="AL205" i="30"/>
  <c r="AL213" i="30"/>
  <c r="AL221" i="30"/>
  <c r="AL229" i="30"/>
  <c r="AN178" i="30"/>
  <c r="AN186" i="30"/>
  <c r="AN194" i="30"/>
  <c r="AN202" i="30"/>
  <c r="AN210" i="30"/>
  <c r="AN218" i="30"/>
  <c r="AN226" i="30"/>
  <c r="AN234" i="30"/>
  <c r="Y174" i="30"/>
  <c r="Y182" i="30"/>
  <c r="Y190" i="30"/>
  <c r="Y198" i="30"/>
  <c r="Y206" i="30"/>
  <c r="Y214" i="30"/>
  <c r="Y222" i="30"/>
  <c r="Y230" i="30"/>
  <c r="AB175" i="30"/>
  <c r="AB183" i="30"/>
  <c r="AB191" i="30"/>
  <c r="AB199" i="30"/>
  <c r="AB207" i="30"/>
  <c r="AB215" i="30"/>
  <c r="AB223" i="30"/>
  <c r="AB231" i="30"/>
  <c r="AS180" i="30"/>
  <c r="AS188" i="30"/>
  <c r="AS196" i="30"/>
  <c r="AS204" i="30"/>
  <c r="AS212" i="30"/>
  <c r="AS220" i="30"/>
  <c r="AS228" i="30"/>
  <c r="AM177" i="30"/>
  <c r="AM185" i="30"/>
  <c r="AM193" i="30"/>
  <c r="AM201" i="30"/>
  <c r="AM209" i="30"/>
  <c r="AM217" i="30"/>
  <c r="AM225" i="30"/>
  <c r="AM233" i="30"/>
  <c r="AE211" i="30"/>
  <c r="BJ192" i="30"/>
  <c r="BJ208" i="30"/>
  <c r="BJ224" i="30"/>
  <c r="BF180" i="30"/>
  <c r="BF188" i="30"/>
  <c r="BF196" i="30"/>
  <c r="BF204" i="30"/>
  <c r="BF212" i="30"/>
  <c r="BF220" i="30"/>
  <c r="BF228" i="30"/>
  <c r="AH177" i="30"/>
  <c r="AH185" i="30"/>
  <c r="AH193" i="30"/>
  <c r="AH201" i="30"/>
  <c r="AH209" i="30"/>
  <c r="AH217" i="30"/>
  <c r="AH225" i="30"/>
  <c r="AH233" i="30"/>
  <c r="AO176" i="30"/>
  <c r="AO184" i="30"/>
  <c r="AO192" i="30"/>
  <c r="AO200" i="30"/>
  <c r="AO208" i="30"/>
  <c r="AO216" i="30"/>
  <c r="AO224" i="30"/>
  <c r="AO232" i="30"/>
  <c r="S176" i="30"/>
  <c r="S184" i="30"/>
  <c r="S192" i="30"/>
  <c r="S200" i="30"/>
  <c r="S208" i="30"/>
  <c r="S216" i="30"/>
  <c r="S224" i="30"/>
  <c r="S232" i="30"/>
  <c r="U181" i="30"/>
  <c r="U189" i="30"/>
  <c r="U197" i="30"/>
  <c r="U205" i="30"/>
  <c r="U213" i="30"/>
  <c r="U221" i="30"/>
  <c r="U229" i="30"/>
  <c r="R178" i="30"/>
  <c r="R186" i="30"/>
  <c r="R194" i="30"/>
  <c r="R202" i="30"/>
  <c r="R210" i="30"/>
  <c r="R218" i="30"/>
  <c r="R226" i="30"/>
  <c r="R234" i="30"/>
  <c r="H175" i="30"/>
  <c r="H183" i="30"/>
  <c r="H191" i="30"/>
  <c r="H199" i="30"/>
  <c r="H207" i="30"/>
  <c r="H215" i="30"/>
  <c r="H223" i="30"/>
  <c r="H231" i="30"/>
  <c r="BK180" i="30"/>
  <c r="BK188" i="30"/>
  <c r="BK196" i="30"/>
  <c r="BK204" i="30"/>
  <c r="BK212" i="30"/>
  <c r="BK220" i="30"/>
  <c r="BK228" i="30"/>
  <c r="AU177" i="30"/>
  <c r="AU185" i="30"/>
  <c r="AU193" i="30"/>
  <c r="AU201" i="30"/>
  <c r="AU209" i="30"/>
  <c r="AU217" i="30"/>
  <c r="AU225" i="30"/>
  <c r="AU233" i="30"/>
  <c r="AP174" i="30"/>
  <c r="AP182" i="30"/>
  <c r="AP190" i="30"/>
  <c r="AP198" i="30"/>
  <c r="AP206" i="30"/>
  <c r="AP214" i="30"/>
  <c r="AP222" i="30"/>
  <c r="AP230" i="30"/>
  <c r="AX179" i="30"/>
  <c r="AX187" i="30"/>
  <c r="AX195" i="30"/>
  <c r="AX203" i="30"/>
  <c r="AX211" i="30"/>
  <c r="AX219" i="30"/>
  <c r="AX227" i="30"/>
  <c r="AX235" i="30"/>
  <c r="J176" i="30"/>
  <c r="J184" i="30"/>
  <c r="J192" i="30"/>
  <c r="J200" i="30"/>
  <c r="J208" i="30"/>
  <c r="J216" i="30"/>
  <c r="J224" i="30"/>
  <c r="J232" i="30"/>
  <c r="AT181" i="30"/>
  <c r="AT189" i="30"/>
  <c r="AT197" i="30"/>
  <c r="AT205" i="30"/>
  <c r="AT213" i="30"/>
  <c r="AT221" i="30"/>
  <c r="AT229" i="30"/>
  <c r="AV178" i="30"/>
  <c r="AV186" i="30"/>
  <c r="AV194" i="30"/>
  <c r="AV202" i="30"/>
  <c r="AV210" i="30"/>
  <c r="AV218" i="30"/>
  <c r="AV226" i="30"/>
  <c r="AV234" i="30"/>
  <c r="X175" i="30"/>
  <c r="X183" i="30"/>
  <c r="X191" i="30"/>
  <c r="X199" i="30"/>
  <c r="X207" i="30"/>
  <c r="X215" i="30"/>
  <c r="X223" i="30"/>
  <c r="X231" i="30"/>
  <c r="AA180" i="30"/>
  <c r="AA188" i="30"/>
  <c r="AA196" i="30"/>
  <c r="AA204" i="30"/>
  <c r="AA212" i="30"/>
  <c r="AA220" i="30"/>
  <c r="AA228" i="30"/>
  <c r="T177" i="30"/>
  <c r="T185" i="30"/>
  <c r="T193" i="30"/>
  <c r="T201" i="30"/>
  <c r="T209" i="30"/>
  <c r="T217" i="30"/>
  <c r="T225" i="30"/>
  <c r="T233" i="30"/>
  <c r="AL174" i="30"/>
  <c r="AL182" i="30"/>
  <c r="AL190" i="30"/>
  <c r="AL198" i="30"/>
  <c r="AL206" i="30"/>
  <c r="AL214" i="30"/>
  <c r="AL222" i="30"/>
  <c r="AL230" i="30"/>
  <c r="AN179" i="30"/>
  <c r="AN187" i="30"/>
  <c r="AN195" i="30"/>
  <c r="AN203" i="30"/>
  <c r="AN211" i="30"/>
  <c r="AN219" i="30"/>
  <c r="AN227" i="30"/>
  <c r="AN235" i="30"/>
  <c r="Y175" i="30"/>
  <c r="AE218" i="30"/>
  <c r="BJ193" i="30"/>
  <c r="BJ209" i="30"/>
  <c r="BJ225" i="30"/>
  <c r="BF181" i="30"/>
  <c r="BF189" i="30"/>
  <c r="BF197" i="30"/>
  <c r="BF205" i="30"/>
  <c r="BF213" i="30"/>
  <c r="BF221" i="30"/>
  <c r="BF229" i="30"/>
  <c r="AH178" i="30"/>
  <c r="AH186" i="30"/>
  <c r="AH194" i="30"/>
  <c r="AH202" i="30"/>
  <c r="AH210" i="30"/>
  <c r="AH218" i="30"/>
  <c r="AH226" i="30"/>
  <c r="AH234" i="30"/>
  <c r="AO177" i="30"/>
  <c r="AO185" i="30"/>
  <c r="AO193" i="30"/>
  <c r="AO201" i="30"/>
  <c r="AO209" i="30"/>
  <c r="AO217" i="30"/>
  <c r="AO225" i="30"/>
  <c r="AO233" i="30"/>
  <c r="S177" i="30"/>
  <c r="S185" i="30"/>
  <c r="S193" i="30"/>
  <c r="S201" i="30"/>
  <c r="S209" i="30"/>
  <c r="S217" i="30"/>
  <c r="S225" i="30"/>
  <c r="S233" i="30"/>
  <c r="U174" i="30"/>
  <c r="U182" i="30"/>
  <c r="U190" i="30"/>
  <c r="U198" i="30"/>
  <c r="U206" i="30"/>
  <c r="U214" i="30"/>
  <c r="U222" i="30"/>
  <c r="U230" i="30"/>
  <c r="R179" i="30"/>
  <c r="R187" i="30"/>
  <c r="R195" i="30"/>
  <c r="R203" i="30"/>
  <c r="R211" i="30"/>
  <c r="R219" i="30"/>
  <c r="R227" i="30"/>
  <c r="R235" i="30"/>
  <c r="H176" i="30"/>
  <c r="H184" i="30"/>
  <c r="H192" i="30"/>
  <c r="H200" i="30"/>
  <c r="H208" i="30"/>
  <c r="H216" i="30"/>
  <c r="H224" i="30"/>
  <c r="H232" i="30"/>
  <c r="BK181" i="30"/>
  <c r="BK189" i="30"/>
  <c r="BK197" i="30"/>
  <c r="BK205" i="30"/>
  <c r="BK213" i="30"/>
  <c r="BK221" i="30"/>
  <c r="BK229" i="30"/>
  <c r="AU178" i="30"/>
  <c r="AU186" i="30"/>
  <c r="AU194" i="30"/>
  <c r="AU202" i="30"/>
  <c r="AU210" i="30"/>
  <c r="AU218" i="30"/>
  <c r="AU226" i="30"/>
  <c r="AU234" i="30"/>
  <c r="AP175" i="30"/>
  <c r="AP183" i="30"/>
  <c r="AP191" i="30"/>
  <c r="AP199" i="30"/>
  <c r="AP207" i="30"/>
  <c r="AP215" i="30"/>
  <c r="AP223" i="30"/>
  <c r="AP231" i="30"/>
  <c r="AX180" i="30"/>
  <c r="AX188" i="30"/>
  <c r="AX196" i="30"/>
  <c r="AX204" i="30"/>
  <c r="AX212" i="30"/>
  <c r="AX220" i="30"/>
  <c r="AX228" i="30"/>
  <c r="J177" i="30"/>
  <c r="J185" i="30"/>
  <c r="J193" i="30"/>
  <c r="J201" i="30"/>
  <c r="J209" i="30"/>
  <c r="J217" i="30"/>
  <c r="J225" i="30"/>
  <c r="J233" i="30"/>
  <c r="AT174" i="30"/>
  <c r="AT182" i="30"/>
  <c r="AT190" i="30"/>
  <c r="AT198" i="30"/>
  <c r="AT206" i="30"/>
  <c r="AT214" i="30"/>
  <c r="AT222" i="30"/>
  <c r="AT230" i="30"/>
  <c r="AV179" i="30"/>
  <c r="AV187" i="30"/>
  <c r="AV195" i="30"/>
  <c r="AV203" i="30"/>
  <c r="AV211" i="30"/>
  <c r="AV219" i="30"/>
  <c r="AV227" i="30"/>
  <c r="AV235" i="30"/>
  <c r="X176" i="30"/>
  <c r="X184" i="30"/>
  <c r="X192" i="30"/>
  <c r="X200" i="30"/>
  <c r="X208" i="30"/>
  <c r="X216" i="30"/>
  <c r="X224" i="30"/>
  <c r="X232" i="30"/>
  <c r="AA181" i="30"/>
  <c r="AA189" i="30"/>
  <c r="AA197" i="30"/>
  <c r="AA205" i="30"/>
  <c r="AA213" i="30"/>
  <c r="AA221" i="30"/>
  <c r="AA229" i="30"/>
  <c r="T178" i="30"/>
  <c r="T186" i="30"/>
  <c r="T194" i="30"/>
  <c r="T202" i="30"/>
  <c r="T210" i="30"/>
  <c r="T218" i="30"/>
  <c r="T226" i="30"/>
  <c r="T234" i="30"/>
  <c r="AL175" i="30"/>
  <c r="AL183" i="30"/>
  <c r="AL191" i="30"/>
  <c r="AL199" i="30"/>
  <c r="AL207" i="30"/>
  <c r="AL215" i="30"/>
  <c r="AL223" i="30"/>
  <c r="AL231" i="30"/>
  <c r="AN180" i="30"/>
  <c r="AN188" i="30"/>
  <c r="AN196" i="30"/>
  <c r="AN204" i="30"/>
  <c r="AN212" i="30"/>
  <c r="AN220" i="30"/>
  <c r="AN228" i="30"/>
  <c r="Y176" i="30"/>
  <c r="AE219" i="30"/>
  <c r="BJ197" i="30"/>
  <c r="BJ213" i="30"/>
  <c r="BJ229" i="30"/>
  <c r="BF182" i="30"/>
  <c r="BF190" i="30"/>
  <c r="BF198" i="30"/>
  <c r="BF206" i="30"/>
  <c r="BF214" i="30"/>
  <c r="BF222" i="30"/>
  <c r="BF230" i="30"/>
  <c r="AH179" i="30"/>
  <c r="AH187" i="30"/>
  <c r="AH195" i="30"/>
  <c r="AH203" i="30"/>
  <c r="AH211" i="30"/>
  <c r="AH219" i="30"/>
  <c r="AH227" i="30"/>
  <c r="AH235" i="30"/>
  <c r="AO178" i="30"/>
  <c r="AO186" i="30"/>
  <c r="AO194" i="30"/>
  <c r="AO202" i="30"/>
  <c r="AO210" i="30"/>
  <c r="AO218" i="30"/>
  <c r="AO226" i="30"/>
  <c r="AO234" i="30"/>
  <c r="S178" i="30"/>
  <c r="S186" i="30"/>
  <c r="S194" i="30"/>
  <c r="S202" i="30"/>
  <c r="S210" i="30"/>
  <c r="S218" i="30"/>
  <c r="S226" i="30"/>
  <c r="S234" i="30"/>
  <c r="U175" i="30"/>
  <c r="U183" i="30"/>
  <c r="U191" i="30"/>
  <c r="U199" i="30"/>
  <c r="U207" i="30"/>
  <c r="U215" i="30"/>
  <c r="U223" i="30"/>
  <c r="U231" i="30"/>
  <c r="R180" i="30"/>
  <c r="R188" i="30"/>
  <c r="R196" i="30"/>
  <c r="R204" i="30"/>
  <c r="R212" i="30"/>
  <c r="R220" i="30"/>
  <c r="R228" i="30"/>
  <c r="H177" i="30"/>
  <c r="H185" i="30"/>
  <c r="H193" i="30"/>
  <c r="H201" i="30"/>
  <c r="H209" i="30"/>
  <c r="H217" i="30"/>
  <c r="H225" i="30"/>
  <c r="H233" i="30"/>
  <c r="BK174" i="30"/>
  <c r="BK182" i="30"/>
  <c r="BK190" i="30"/>
  <c r="BK198" i="30"/>
  <c r="BK206" i="30"/>
  <c r="BK214" i="30"/>
  <c r="BK222" i="30"/>
  <c r="BK230" i="30"/>
  <c r="AU179" i="30"/>
  <c r="AU187" i="30"/>
  <c r="AU195" i="30"/>
  <c r="AU203" i="30"/>
  <c r="AU211" i="30"/>
  <c r="AU219" i="30"/>
  <c r="AU227" i="30"/>
  <c r="AU235" i="30"/>
  <c r="AP176" i="30"/>
  <c r="AP184" i="30"/>
  <c r="AP192" i="30"/>
  <c r="AP200" i="30"/>
  <c r="AP208" i="30"/>
  <c r="AP216" i="30"/>
  <c r="AP224" i="30"/>
  <c r="AP232" i="30"/>
  <c r="AX181" i="30"/>
  <c r="AX189" i="30"/>
  <c r="AX197" i="30"/>
  <c r="AX205" i="30"/>
  <c r="AX213" i="30"/>
  <c r="AX221" i="30"/>
  <c r="AX229" i="30"/>
  <c r="J178" i="30"/>
  <c r="J186" i="30"/>
  <c r="J194" i="30"/>
  <c r="J202" i="30"/>
  <c r="J210" i="30"/>
  <c r="J218" i="30"/>
  <c r="J226" i="30"/>
  <c r="J234" i="30"/>
  <c r="AT175" i="30"/>
  <c r="AT183" i="30"/>
  <c r="AT191" i="30"/>
  <c r="AT199" i="30"/>
  <c r="AT207" i="30"/>
  <c r="AT215" i="30"/>
  <c r="AT223" i="30"/>
  <c r="AT231" i="30"/>
  <c r="AV180" i="30"/>
  <c r="AV188" i="30"/>
  <c r="AV196" i="30"/>
  <c r="AV204" i="30"/>
  <c r="AV212" i="30"/>
  <c r="AV220" i="30"/>
  <c r="AV228" i="30"/>
  <c r="X177" i="30"/>
  <c r="X185" i="30"/>
  <c r="X193" i="30"/>
  <c r="X201" i="30"/>
  <c r="X209" i="30"/>
  <c r="X217" i="30"/>
  <c r="X225" i="30"/>
  <c r="X233" i="30"/>
  <c r="AA175" i="30"/>
  <c r="AA182" i="30"/>
  <c r="AA190" i="30"/>
  <c r="AA198" i="30"/>
  <c r="AA206" i="30"/>
  <c r="AA214" i="30"/>
  <c r="AA222" i="30"/>
  <c r="AA230" i="30"/>
  <c r="T179" i="30"/>
  <c r="T187" i="30"/>
  <c r="T195" i="30"/>
  <c r="T203" i="30"/>
  <c r="T211" i="30"/>
  <c r="T219" i="30"/>
  <c r="T227" i="30"/>
  <c r="T235" i="30"/>
  <c r="AL176" i="30"/>
  <c r="AL184" i="30"/>
  <c r="AL192" i="30"/>
  <c r="AL200" i="30"/>
  <c r="AL208" i="30"/>
  <c r="AL216" i="30"/>
  <c r="AL224" i="30"/>
  <c r="AL232" i="30"/>
  <c r="AN181" i="30"/>
  <c r="AN189" i="30"/>
  <c r="AN197" i="30"/>
  <c r="AN205" i="30"/>
  <c r="AN213" i="30"/>
  <c r="AN221" i="30"/>
  <c r="AN229" i="30"/>
  <c r="Y177" i="30"/>
  <c r="Y185" i="30"/>
  <c r="Y193" i="30"/>
  <c r="Y201" i="30"/>
  <c r="Y209" i="30"/>
  <c r="Y217" i="30"/>
  <c r="Y225" i="30"/>
  <c r="Y233" i="30"/>
  <c r="AB178" i="30"/>
  <c r="AO235" i="30"/>
  <c r="S227" i="30"/>
  <c r="U192" i="30"/>
  <c r="R229" i="30"/>
  <c r="H202" i="30"/>
  <c r="BK231" i="30"/>
  <c r="AU204" i="30"/>
  <c r="AP177" i="30"/>
  <c r="AX206" i="30"/>
  <c r="J179" i="30"/>
  <c r="AT208" i="30"/>
  <c r="AV181" i="30"/>
  <c r="X218" i="30"/>
  <c r="AA183" i="30"/>
  <c r="T220" i="30"/>
  <c r="AL193" i="30"/>
  <c r="AN198" i="30"/>
  <c r="AN216" i="30"/>
  <c r="Y183" i="30"/>
  <c r="Y195" i="30"/>
  <c r="Y208" i="30"/>
  <c r="Y220" i="30"/>
  <c r="Y234" i="30"/>
  <c r="AB179" i="30"/>
  <c r="AB188" i="30"/>
  <c r="AB197" i="30"/>
  <c r="AB206" i="30"/>
  <c r="AB216" i="30"/>
  <c r="AB225" i="30"/>
  <c r="AB234" i="30"/>
  <c r="AS176" i="30"/>
  <c r="AS185" i="30"/>
  <c r="AS194" i="30"/>
  <c r="AS203" i="30"/>
  <c r="AS213" i="30"/>
  <c r="AS222" i="30"/>
  <c r="AS231" i="30"/>
  <c r="AM181" i="30"/>
  <c r="AM190" i="30"/>
  <c r="AM199" i="30"/>
  <c r="AM208" i="30"/>
  <c r="AM218" i="30"/>
  <c r="AM227" i="30"/>
  <c r="W177" i="30"/>
  <c r="W185" i="30"/>
  <c r="W193" i="30"/>
  <c r="W201" i="30"/>
  <c r="W209" i="30"/>
  <c r="W217" i="30"/>
  <c r="W225" i="30"/>
  <c r="W233" i="30"/>
  <c r="AK174" i="30"/>
  <c r="AK182" i="30"/>
  <c r="AK190" i="30"/>
  <c r="AK198" i="30"/>
  <c r="AK206" i="30"/>
  <c r="AK214" i="30"/>
  <c r="AK222" i="30"/>
  <c r="AK230" i="30"/>
  <c r="AY179" i="30"/>
  <c r="AY187" i="30"/>
  <c r="AY195" i="30"/>
  <c r="AY203" i="30"/>
  <c r="AY211" i="30"/>
  <c r="AY219" i="30"/>
  <c r="AY227" i="30"/>
  <c r="AY235" i="30"/>
  <c r="BA176" i="30"/>
  <c r="BA184" i="30"/>
  <c r="BA192" i="30"/>
  <c r="BA200" i="30"/>
  <c r="BA208" i="30"/>
  <c r="BA216" i="30"/>
  <c r="BA224" i="30"/>
  <c r="BA232" i="30"/>
  <c r="AD181" i="30"/>
  <c r="AD189" i="30"/>
  <c r="AD197" i="30"/>
  <c r="AD205" i="30"/>
  <c r="AD213" i="30"/>
  <c r="AD221" i="30"/>
  <c r="AD229" i="30"/>
  <c r="V178" i="30"/>
  <c r="V186" i="30"/>
  <c r="V194" i="30"/>
  <c r="V202" i="30"/>
  <c r="V210" i="30"/>
  <c r="V218" i="30"/>
  <c r="V226" i="30"/>
  <c r="V234" i="30"/>
  <c r="BG175" i="30"/>
  <c r="BG183" i="30"/>
  <c r="BG191" i="30"/>
  <c r="BG199" i="30"/>
  <c r="BG207" i="30"/>
  <c r="BG215" i="30"/>
  <c r="BG223" i="30"/>
  <c r="BG231" i="30"/>
  <c r="AF180" i="30"/>
  <c r="AF188" i="30"/>
  <c r="AF196" i="30"/>
  <c r="AF204" i="30"/>
  <c r="AF212" i="30"/>
  <c r="AF220" i="30"/>
  <c r="AF228" i="30"/>
  <c r="M177" i="30"/>
  <c r="M185" i="30"/>
  <c r="M193" i="30"/>
  <c r="M201" i="30"/>
  <c r="M209" i="30"/>
  <c r="M217" i="30"/>
  <c r="M225" i="30"/>
  <c r="M233" i="30"/>
  <c r="AO179" i="30"/>
  <c r="S235" i="30"/>
  <c r="U200" i="30"/>
  <c r="H210" i="30"/>
  <c r="BK175" i="30"/>
  <c r="AU212" i="30"/>
  <c r="AP185" i="30"/>
  <c r="AX214" i="30"/>
  <c r="J187" i="30"/>
  <c r="AT216" i="30"/>
  <c r="AV189" i="30"/>
  <c r="X226" i="30"/>
  <c r="AA191" i="30"/>
  <c r="T228" i="30"/>
  <c r="AL201" i="30"/>
  <c r="AN199" i="30"/>
  <c r="AN222" i="30"/>
  <c r="Y184" i="30"/>
  <c r="Y196" i="30"/>
  <c r="Y210" i="30"/>
  <c r="Y223" i="30"/>
  <c r="Y235" i="30"/>
  <c r="AB180" i="30"/>
  <c r="AB189" i="30"/>
  <c r="AB198" i="30"/>
  <c r="AB208" i="30"/>
  <c r="AB217" i="30"/>
  <c r="AB226" i="30"/>
  <c r="AB235" i="30"/>
  <c r="AS177" i="30"/>
  <c r="AS186" i="30"/>
  <c r="AS195" i="30"/>
  <c r="AS205" i="30"/>
  <c r="AS214" i="30"/>
  <c r="AS223" i="30"/>
  <c r="AS232" i="30"/>
  <c r="AM182" i="30"/>
  <c r="AM191" i="30"/>
  <c r="AM200" i="30"/>
  <c r="AM210" i="30"/>
  <c r="AM219" i="30"/>
  <c r="AM228" i="30"/>
  <c r="W178" i="30"/>
  <c r="W186" i="30"/>
  <c r="W194" i="30"/>
  <c r="W202" i="30"/>
  <c r="W210" i="30"/>
  <c r="W218" i="30"/>
  <c r="W226" i="30"/>
  <c r="W234" i="30"/>
  <c r="AK175" i="30"/>
  <c r="AK183" i="30"/>
  <c r="AK191" i="30"/>
  <c r="AK199" i="30"/>
  <c r="AK207" i="30"/>
  <c r="AK215" i="30"/>
  <c r="AK223" i="30"/>
  <c r="AK231" i="30"/>
  <c r="AY180" i="30"/>
  <c r="AY188" i="30"/>
  <c r="AY196" i="30"/>
  <c r="AY204" i="30"/>
  <c r="AY212" i="30"/>
  <c r="AY220" i="30"/>
  <c r="AY228" i="30"/>
  <c r="BA177" i="30"/>
  <c r="BA185" i="30"/>
  <c r="BA193" i="30"/>
  <c r="BA201" i="30"/>
  <c r="BA209" i="30"/>
  <c r="BA217" i="30"/>
  <c r="BA225" i="30"/>
  <c r="BA233" i="30"/>
  <c r="AD175" i="30"/>
  <c r="AD182" i="30"/>
  <c r="AD190" i="30"/>
  <c r="AD198" i="30"/>
  <c r="AD206" i="30"/>
  <c r="AD214" i="30"/>
  <c r="AD222" i="30"/>
  <c r="AD230" i="30"/>
  <c r="V179" i="30"/>
  <c r="V187" i="30"/>
  <c r="V195" i="30"/>
  <c r="V203" i="30"/>
  <c r="V211" i="30"/>
  <c r="V219" i="30"/>
  <c r="V227" i="30"/>
  <c r="V235" i="30"/>
  <c r="BG176" i="30"/>
  <c r="BG184" i="30"/>
  <c r="BG192" i="30"/>
  <c r="BG200" i="30"/>
  <c r="BG208" i="30"/>
  <c r="BG216" i="30"/>
  <c r="BG224" i="30"/>
  <c r="BG232" i="30"/>
  <c r="AF181" i="30"/>
  <c r="AF189" i="30"/>
  <c r="AF197" i="30"/>
  <c r="AF205" i="30"/>
  <c r="AF213" i="30"/>
  <c r="AF221" i="30"/>
  <c r="AF229" i="30"/>
  <c r="M178" i="30"/>
  <c r="M186" i="30"/>
  <c r="M194" i="30"/>
  <c r="M202" i="30"/>
  <c r="M210" i="30"/>
  <c r="M218" i="30"/>
  <c r="M226" i="30"/>
  <c r="M234" i="30"/>
  <c r="AO187" i="30"/>
  <c r="S179" i="30"/>
  <c r="U208" i="30"/>
  <c r="R181" i="30"/>
  <c r="H218" i="30"/>
  <c r="BK183" i="30"/>
  <c r="AU220" i="30"/>
  <c r="AP193" i="30"/>
  <c r="AX222" i="30"/>
  <c r="J195" i="30"/>
  <c r="AT224" i="30"/>
  <c r="AV197" i="30"/>
  <c r="X234" i="30"/>
  <c r="AA199" i="30"/>
  <c r="AL209" i="30"/>
  <c r="AN174" i="30"/>
  <c r="AN200" i="30"/>
  <c r="AN223" i="30"/>
  <c r="Y186" i="30"/>
  <c r="Y199" i="30"/>
  <c r="Y211" i="30"/>
  <c r="Y224" i="30"/>
  <c r="AB181" i="30"/>
  <c r="AB190" i="30"/>
  <c r="AB200" i="30"/>
  <c r="AB209" i="30"/>
  <c r="AB218" i="30"/>
  <c r="AB227" i="30"/>
  <c r="AS178" i="30"/>
  <c r="AS187" i="30"/>
  <c r="AS197" i="30"/>
  <c r="AS206" i="30"/>
  <c r="AS215" i="30"/>
  <c r="AS224" i="30"/>
  <c r="AS233" i="30"/>
  <c r="AM174" i="30"/>
  <c r="AM183" i="30"/>
  <c r="AM192" i="30"/>
  <c r="AM202" i="30"/>
  <c r="AM211" i="30"/>
  <c r="AM220" i="30"/>
  <c r="AM229" i="30"/>
  <c r="W179" i="30"/>
  <c r="W187" i="30"/>
  <c r="W195" i="30"/>
  <c r="W203" i="30"/>
  <c r="W211" i="30"/>
  <c r="W219" i="30"/>
  <c r="W227" i="30"/>
  <c r="W235" i="30"/>
  <c r="AK176" i="30"/>
  <c r="AK184" i="30"/>
  <c r="AK192" i="30"/>
  <c r="AK200" i="30"/>
  <c r="AK208" i="30"/>
  <c r="AK216" i="30"/>
  <c r="AK224" i="30"/>
  <c r="AK232" i="30"/>
  <c r="AY181" i="30"/>
  <c r="AY189" i="30"/>
  <c r="AY197" i="30"/>
  <c r="AY205" i="30"/>
  <c r="AY213" i="30"/>
  <c r="AY221" i="30"/>
  <c r="AY229" i="30"/>
  <c r="BA178" i="30"/>
  <c r="BA186" i="30"/>
  <c r="BA194" i="30"/>
  <c r="BA202" i="30"/>
  <c r="BA210" i="30"/>
  <c r="BA218" i="30"/>
  <c r="BA226" i="30"/>
  <c r="BA234" i="30"/>
  <c r="AD174" i="30"/>
  <c r="AD183" i="30"/>
  <c r="AD191" i="30"/>
  <c r="AD199" i="30"/>
  <c r="AD207" i="30"/>
  <c r="AD215" i="30"/>
  <c r="AD223" i="30"/>
  <c r="AD231" i="30"/>
  <c r="V180" i="30"/>
  <c r="V188" i="30"/>
  <c r="V196" i="30"/>
  <c r="V204" i="30"/>
  <c r="V212" i="30"/>
  <c r="V220" i="30"/>
  <c r="V228" i="30"/>
  <c r="BG177" i="30"/>
  <c r="BG185" i="30"/>
  <c r="BG193" i="30"/>
  <c r="BG201" i="30"/>
  <c r="BG209" i="30"/>
  <c r="BG217" i="30"/>
  <c r="BG225" i="30"/>
  <c r="BG233" i="30"/>
  <c r="AF175" i="30"/>
  <c r="AF182" i="30"/>
  <c r="AF190" i="30"/>
  <c r="AF198" i="30"/>
  <c r="AF206" i="30"/>
  <c r="AF214" i="30"/>
  <c r="AF222" i="30"/>
  <c r="AF230" i="30"/>
  <c r="M179" i="30"/>
  <c r="M187" i="30"/>
  <c r="M195" i="30"/>
  <c r="M203" i="30"/>
  <c r="M211" i="30"/>
  <c r="M219" i="30"/>
  <c r="M227" i="30"/>
  <c r="M235" i="30"/>
  <c r="AO195" i="30"/>
  <c r="S187" i="30"/>
  <c r="U216" i="30"/>
  <c r="R189" i="30"/>
  <c r="H226" i="30"/>
  <c r="BK191" i="30"/>
  <c r="AU228" i="30"/>
  <c r="AP201" i="30"/>
  <c r="AX230" i="30"/>
  <c r="J203" i="30"/>
  <c r="AT232" i="30"/>
  <c r="AV205" i="30"/>
  <c r="X178" i="30"/>
  <c r="AA207" i="30"/>
  <c r="T180" i="30"/>
  <c r="AL217" i="30"/>
  <c r="AN182" i="30"/>
  <c r="AN206" i="30"/>
  <c r="AN224" i="30"/>
  <c r="Y187" i="30"/>
  <c r="Y200" i="30"/>
  <c r="Y212" i="30"/>
  <c r="Y226" i="30"/>
  <c r="AB182" i="30"/>
  <c r="AB192" i="30"/>
  <c r="AB201" i="30"/>
  <c r="AB210" i="30"/>
  <c r="AB219" i="30"/>
  <c r="AB228" i="30"/>
  <c r="AS179" i="30"/>
  <c r="AS189" i="30"/>
  <c r="AS198" i="30"/>
  <c r="AS207" i="30"/>
  <c r="AS216" i="30"/>
  <c r="AS225" i="30"/>
  <c r="AS234" i="30"/>
  <c r="AM175" i="30"/>
  <c r="AM184" i="30"/>
  <c r="AM194" i="30"/>
  <c r="AM203" i="30"/>
  <c r="AM212" i="30"/>
  <c r="AM221" i="30"/>
  <c r="AM230" i="30"/>
  <c r="W180" i="30"/>
  <c r="W188" i="30"/>
  <c r="W196" i="30"/>
  <c r="W204" i="30"/>
  <c r="W212" i="30"/>
  <c r="W220" i="30"/>
  <c r="W228" i="30"/>
  <c r="AK177" i="30"/>
  <c r="AK185" i="30"/>
  <c r="AK193" i="30"/>
  <c r="AK201" i="30"/>
  <c r="AK209" i="30"/>
  <c r="AK217" i="30"/>
  <c r="AK225" i="30"/>
  <c r="AK233" i="30"/>
  <c r="AY174" i="30"/>
  <c r="AY182" i="30"/>
  <c r="AY190" i="30"/>
  <c r="AY198" i="30"/>
  <c r="AY206" i="30"/>
  <c r="AY214" i="30"/>
  <c r="AY222" i="30"/>
  <c r="AY230" i="30"/>
  <c r="BA179" i="30"/>
  <c r="BA187" i="30"/>
  <c r="BA195" i="30"/>
  <c r="BA203" i="30"/>
  <c r="BA211" i="30"/>
  <c r="BA219" i="30"/>
  <c r="BA227" i="30"/>
  <c r="BA235" i="30"/>
  <c r="AD176" i="30"/>
  <c r="AD184" i="30"/>
  <c r="AD192" i="30"/>
  <c r="AD200" i="30"/>
  <c r="AD208" i="30"/>
  <c r="AD216" i="30"/>
  <c r="AD224" i="30"/>
  <c r="AD232" i="30"/>
  <c r="V181" i="30"/>
  <c r="V189" i="30"/>
  <c r="V197" i="30"/>
  <c r="V205" i="30"/>
  <c r="V213" i="30"/>
  <c r="V221" i="30"/>
  <c r="V229" i="30"/>
  <c r="BG178" i="30"/>
  <c r="BG186" i="30"/>
  <c r="BG194" i="30"/>
  <c r="BG202" i="30"/>
  <c r="BG210" i="30"/>
  <c r="BG218" i="30"/>
  <c r="BG226" i="30"/>
  <c r="BG234" i="30"/>
  <c r="AF174" i="30"/>
  <c r="AF183" i="30"/>
  <c r="AF191" i="30"/>
  <c r="AF199" i="30"/>
  <c r="AF207" i="30"/>
  <c r="AF215" i="30"/>
  <c r="AF223" i="30"/>
  <c r="AF231" i="30"/>
  <c r="M180" i="30"/>
  <c r="M188" i="30"/>
  <c r="M196" i="30"/>
  <c r="M204" i="30"/>
  <c r="M212" i="30"/>
  <c r="M220" i="30"/>
  <c r="M228" i="30"/>
  <c r="AO203" i="30"/>
  <c r="S195" i="30"/>
  <c r="U224" i="30"/>
  <c r="R197" i="30"/>
  <c r="H234" i="30"/>
  <c r="BK199" i="30"/>
  <c r="AP209" i="30"/>
  <c r="AX175" i="30"/>
  <c r="J211" i="30"/>
  <c r="AT176" i="30"/>
  <c r="AV213" i="30"/>
  <c r="X186" i="30"/>
  <c r="AA215" i="30"/>
  <c r="T188" i="30"/>
  <c r="AL225" i="30"/>
  <c r="AN184" i="30"/>
  <c r="AN207" i="30"/>
  <c r="AN230" i="30"/>
  <c r="Y188" i="30"/>
  <c r="Y202" i="30"/>
  <c r="Y215" i="30"/>
  <c r="Y227" i="30"/>
  <c r="AB184" i="30"/>
  <c r="AB193" i="30"/>
  <c r="AB202" i="30"/>
  <c r="AB211" i="30"/>
  <c r="AB220" i="30"/>
  <c r="AB229" i="30"/>
  <c r="AS181" i="30"/>
  <c r="AS190" i="30"/>
  <c r="AS199" i="30"/>
  <c r="AS208" i="30"/>
  <c r="AS217" i="30"/>
  <c r="AS226" i="30"/>
  <c r="AS235" i="30"/>
  <c r="AM176" i="30"/>
  <c r="AM186" i="30"/>
  <c r="AM195" i="30"/>
  <c r="AM204" i="30"/>
  <c r="AM213" i="30"/>
  <c r="AM222" i="30"/>
  <c r="AM231" i="30"/>
  <c r="W181" i="30"/>
  <c r="W189" i="30"/>
  <c r="W197" i="30"/>
  <c r="W205" i="30"/>
  <c r="W213" i="30"/>
  <c r="W221" i="30"/>
  <c r="W229" i="30"/>
  <c r="AK178" i="30"/>
  <c r="AK186" i="30"/>
  <c r="AK194" i="30"/>
  <c r="AK202" i="30"/>
  <c r="AK210" i="30"/>
  <c r="AK218" i="30"/>
  <c r="AK226" i="30"/>
  <c r="AK234" i="30"/>
  <c r="AY175" i="30"/>
  <c r="AY183" i="30"/>
  <c r="AY191" i="30"/>
  <c r="AY199" i="30"/>
  <c r="AY207" i="30"/>
  <c r="AY215" i="30"/>
  <c r="AY223" i="30"/>
  <c r="AY231" i="30"/>
  <c r="BA180" i="30"/>
  <c r="BA188" i="30"/>
  <c r="BA196" i="30"/>
  <c r="BA204" i="30"/>
  <c r="BA212" i="30"/>
  <c r="BA220" i="30"/>
  <c r="BA228" i="30"/>
  <c r="AD177" i="30"/>
  <c r="AD185" i="30"/>
  <c r="AD193" i="30"/>
  <c r="AD201" i="30"/>
  <c r="AD209" i="30"/>
  <c r="AD217" i="30"/>
  <c r="AD225" i="30"/>
  <c r="AD233" i="30"/>
  <c r="V174" i="30"/>
  <c r="V182" i="30"/>
  <c r="V190" i="30"/>
  <c r="V198" i="30"/>
  <c r="V206" i="30"/>
  <c r="V214" i="30"/>
  <c r="V222" i="30"/>
  <c r="V230" i="30"/>
  <c r="BG179" i="30"/>
  <c r="BG187" i="30"/>
  <c r="BG195" i="30"/>
  <c r="BG203" i="30"/>
  <c r="BG211" i="30"/>
  <c r="BG219" i="30"/>
  <c r="BG227" i="30"/>
  <c r="BG235" i="30"/>
  <c r="AF176" i="30"/>
  <c r="AF184" i="30"/>
  <c r="AF192" i="30"/>
  <c r="AF200" i="30"/>
  <c r="AF208" i="30"/>
  <c r="AF216" i="30"/>
  <c r="AF224" i="30"/>
  <c r="AF232" i="30"/>
  <c r="M181" i="30"/>
  <c r="M189" i="30"/>
  <c r="M197" i="30"/>
  <c r="M205" i="30"/>
  <c r="M213" i="30"/>
  <c r="M221" i="30"/>
  <c r="M229" i="30"/>
  <c r="AO211" i="30"/>
  <c r="S203" i="30"/>
  <c r="U232" i="30"/>
  <c r="R205" i="30"/>
  <c r="H178" i="30"/>
  <c r="BK207" i="30"/>
  <c r="AU180" i="30"/>
  <c r="AP217" i="30"/>
  <c r="AX182" i="30"/>
  <c r="J219" i="30"/>
  <c r="AT184" i="30"/>
  <c r="AV221" i="30"/>
  <c r="X194" i="30"/>
  <c r="AA223" i="30"/>
  <c r="T196" i="30"/>
  <c r="AL233" i="30"/>
  <c r="AN190" i="30"/>
  <c r="AN208" i="30"/>
  <c r="AN231" i="30"/>
  <c r="Y178" i="30"/>
  <c r="Y191" i="30"/>
  <c r="Y203" i="30"/>
  <c r="Y216" i="30"/>
  <c r="Y228" i="30"/>
  <c r="AB185" i="30"/>
  <c r="AB194" i="30"/>
  <c r="AB203" i="30"/>
  <c r="AB212" i="30"/>
  <c r="AB221" i="30"/>
  <c r="AB230" i="30"/>
  <c r="AS182" i="30"/>
  <c r="AS191" i="30"/>
  <c r="AS200" i="30"/>
  <c r="AS209" i="30"/>
  <c r="AS218" i="30"/>
  <c r="AS227" i="30"/>
  <c r="AM178" i="30"/>
  <c r="AM187" i="30"/>
  <c r="AM196" i="30"/>
  <c r="AM205" i="30"/>
  <c r="AM214" i="30"/>
  <c r="AM223" i="30"/>
  <c r="AM232" i="30"/>
  <c r="W174" i="30"/>
  <c r="W182" i="30"/>
  <c r="W190" i="30"/>
  <c r="W198" i="30"/>
  <c r="W206" i="30"/>
  <c r="W214" i="30"/>
  <c r="W222" i="30"/>
  <c r="W230" i="30"/>
  <c r="AK179" i="30"/>
  <c r="AK187" i="30"/>
  <c r="AK195" i="30"/>
  <c r="AK203" i="30"/>
  <c r="AK211" i="30"/>
  <c r="AK219" i="30"/>
  <c r="AK227" i="30"/>
  <c r="AK235" i="30"/>
  <c r="AY176" i="30"/>
  <c r="AY184" i="30"/>
  <c r="AY192" i="30"/>
  <c r="AY200" i="30"/>
  <c r="AY208" i="30"/>
  <c r="AY216" i="30"/>
  <c r="AY224" i="30"/>
  <c r="AY232" i="30"/>
  <c r="BA181" i="30"/>
  <c r="BA189" i="30"/>
  <c r="BA197" i="30"/>
  <c r="BA205" i="30"/>
  <c r="BA213" i="30"/>
  <c r="BA221" i="30"/>
  <c r="BA229" i="30"/>
  <c r="AD178" i="30"/>
  <c r="AD186" i="30"/>
  <c r="AD194" i="30"/>
  <c r="AD202" i="30"/>
  <c r="AD210" i="30"/>
  <c r="AD218" i="30"/>
  <c r="AD226" i="30"/>
  <c r="AD234" i="30"/>
  <c r="V175" i="30"/>
  <c r="V183" i="30"/>
  <c r="V191" i="30"/>
  <c r="V199" i="30"/>
  <c r="V207" i="30"/>
  <c r="V215" i="30"/>
  <c r="V223" i="30"/>
  <c r="V231" i="30"/>
  <c r="BG180" i="30"/>
  <c r="BG188" i="30"/>
  <c r="BG196" i="30"/>
  <c r="BG204" i="30"/>
  <c r="BG212" i="30"/>
  <c r="BG220" i="30"/>
  <c r="BG228" i="30"/>
  <c r="AF177" i="30"/>
  <c r="AF185" i="30"/>
  <c r="AF193" i="30"/>
  <c r="AF201" i="30"/>
  <c r="AF209" i="30"/>
  <c r="AF217" i="30"/>
  <c r="AF225" i="30"/>
  <c r="AF233" i="30"/>
  <c r="M174" i="30"/>
  <c r="M182" i="30"/>
  <c r="M190" i="30"/>
  <c r="M198" i="30"/>
  <c r="M206" i="30"/>
  <c r="M214" i="30"/>
  <c r="M222" i="30"/>
  <c r="M230" i="30"/>
  <c r="AO219" i="30"/>
  <c r="S211" i="30"/>
  <c r="U176" i="30"/>
  <c r="R213" i="30"/>
  <c r="H186" i="30"/>
  <c r="BK215" i="30"/>
  <c r="AU188" i="30"/>
  <c r="AP225" i="30"/>
  <c r="AX190" i="30"/>
  <c r="J227" i="30"/>
  <c r="AT192" i="30"/>
  <c r="AV229" i="30"/>
  <c r="X202" i="30"/>
  <c r="AA231" i="30"/>
  <c r="T204" i="30"/>
  <c r="AL177" i="30"/>
  <c r="AN191" i="30"/>
  <c r="AN214" i="30"/>
  <c r="AN232" i="30"/>
  <c r="Y179" i="30"/>
  <c r="Y192" i="30"/>
  <c r="Y204" i="30"/>
  <c r="Y218" i="30"/>
  <c r="Y231" i="30"/>
  <c r="AB176" i="30"/>
  <c r="AB186" i="30"/>
  <c r="AB195" i="30"/>
  <c r="AB204" i="30"/>
  <c r="AB213" i="30"/>
  <c r="AB222" i="30"/>
  <c r="AB232" i="30"/>
  <c r="AS174" i="30"/>
  <c r="AS183" i="30"/>
  <c r="AS192" i="30"/>
  <c r="AS201" i="30"/>
  <c r="AS210" i="30"/>
  <c r="AS219" i="30"/>
  <c r="AS229" i="30"/>
  <c r="AM179" i="30"/>
  <c r="AM188" i="30"/>
  <c r="AM197" i="30"/>
  <c r="AM206" i="30"/>
  <c r="AM215" i="30"/>
  <c r="AM224" i="30"/>
  <c r="AM234" i="30"/>
  <c r="W175" i="30"/>
  <c r="W183" i="30"/>
  <c r="W191" i="30"/>
  <c r="W199" i="30"/>
  <c r="W207" i="30"/>
  <c r="W215" i="30"/>
  <c r="W223" i="30"/>
  <c r="W231" i="30"/>
  <c r="AK180" i="30"/>
  <c r="AK188" i="30"/>
  <c r="AK196" i="30"/>
  <c r="AK204" i="30"/>
  <c r="AK212" i="30"/>
  <c r="AK220" i="30"/>
  <c r="AK228" i="30"/>
  <c r="AY177" i="30"/>
  <c r="AY185" i="30"/>
  <c r="AY193" i="30"/>
  <c r="AY201" i="30"/>
  <c r="AY209" i="30"/>
  <c r="AY217" i="30"/>
  <c r="AY225" i="30"/>
  <c r="AY233" i="30"/>
  <c r="BA174" i="30"/>
  <c r="BA182" i="30"/>
  <c r="BA190" i="30"/>
  <c r="BA198" i="30"/>
  <c r="BA206" i="30"/>
  <c r="BA214" i="30"/>
  <c r="BA222" i="30"/>
  <c r="BA230" i="30"/>
  <c r="AD179" i="30"/>
  <c r="AD187" i="30"/>
  <c r="AD195" i="30"/>
  <c r="AD203" i="30"/>
  <c r="AD211" i="30"/>
  <c r="AD219" i="30"/>
  <c r="AD227" i="30"/>
  <c r="AD235" i="30"/>
  <c r="V176" i="30"/>
  <c r="V184" i="30"/>
  <c r="V192" i="30"/>
  <c r="V200" i="30"/>
  <c r="V208" i="30"/>
  <c r="V216" i="30"/>
  <c r="V224" i="30"/>
  <c r="V232" i="30"/>
  <c r="BG181" i="30"/>
  <c r="BG189" i="30"/>
  <c r="BG197" i="30"/>
  <c r="BG205" i="30"/>
  <c r="BG213" i="30"/>
  <c r="BG221" i="30"/>
  <c r="BG229" i="30"/>
  <c r="AF178" i="30"/>
  <c r="AF186" i="30"/>
  <c r="AF194" i="30"/>
  <c r="AF202" i="30"/>
  <c r="AF210" i="30"/>
  <c r="AF218" i="30"/>
  <c r="AF226" i="30"/>
  <c r="AF234" i="30"/>
  <c r="M175" i="30"/>
  <c r="M183" i="30"/>
  <c r="M191" i="30"/>
  <c r="M199" i="30"/>
  <c r="M207" i="30"/>
  <c r="M215" i="30"/>
  <c r="M223" i="30"/>
  <c r="M231" i="30"/>
  <c r="AO227" i="30"/>
  <c r="S219" i="30"/>
  <c r="U184" i="30"/>
  <c r="R221" i="30"/>
  <c r="H194" i="30"/>
  <c r="BK223" i="30"/>
  <c r="AU196" i="30"/>
  <c r="AP233" i="30"/>
  <c r="AX198" i="30"/>
  <c r="J235" i="30"/>
  <c r="AT200" i="30"/>
  <c r="X210" i="30"/>
  <c r="AA174" i="30"/>
  <c r="T212" i="30"/>
  <c r="AL185" i="30"/>
  <c r="AN192" i="30"/>
  <c r="AN215" i="30"/>
  <c r="Y180" i="30"/>
  <c r="Y194" i="30"/>
  <c r="Y207" i="30"/>
  <c r="Y219" i="30"/>
  <c r="Y232" i="30"/>
  <c r="AB177" i="30"/>
  <c r="AB187" i="30"/>
  <c r="AB196" i="30"/>
  <c r="AB205" i="30"/>
  <c r="AB214" i="30"/>
  <c r="AB224" i="30"/>
  <c r="AB233" i="30"/>
  <c r="AS175" i="30"/>
  <c r="AS184" i="30"/>
  <c r="AS193" i="30"/>
  <c r="AS202" i="30"/>
  <c r="AS211" i="30"/>
  <c r="AS221" i="30"/>
  <c r="AS230" i="30"/>
  <c r="AM180" i="30"/>
  <c r="AM189" i="30"/>
  <c r="AM198" i="30"/>
  <c r="AM207" i="30"/>
  <c r="AM216" i="30"/>
  <c r="AM226" i="30"/>
  <c r="AM235" i="30"/>
  <c r="W176" i="30"/>
  <c r="W184" i="30"/>
  <c r="W192" i="30"/>
  <c r="W200" i="30"/>
  <c r="W208" i="30"/>
  <c r="W216" i="30"/>
  <c r="W224" i="30"/>
  <c r="W232" i="30"/>
  <c r="AK181" i="30"/>
  <c r="AK189" i="30"/>
  <c r="AK197" i="30"/>
  <c r="AK205" i="30"/>
  <c r="AK213" i="30"/>
  <c r="AK221" i="30"/>
  <c r="AK229" i="30"/>
  <c r="AY178" i="30"/>
  <c r="AY186" i="30"/>
  <c r="AY194" i="30"/>
  <c r="AY202" i="30"/>
  <c r="AY210" i="30"/>
  <c r="AY218" i="30"/>
  <c r="AY226" i="30"/>
  <c r="AY234" i="30"/>
  <c r="BA175" i="30"/>
  <c r="BA183" i="30"/>
  <c r="BA191" i="30"/>
  <c r="BA199" i="30"/>
  <c r="BA207" i="30"/>
  <c r="BA215" i="30"/>
  <c r="BA223" i="30"/>
  <c r="BA231" i="30"/>
  <c r="AD180" i="30"/>
  <c r="AD188" i="30"/>
  <c r="AD196" i="30"/>
  <c r="AD204" i="30"/>
  <c r="AD212" i="30"/>
  <c r="AD220" i="30"/>
  <c r="AD228" i="30"/>
  <c r="V177" i="30"/>
  <c r="V185" i="30"/>
  <c r="V193" i="30"/>
  <c r="V201" i="30"/>
  <c r="V209" i="30"/>
  <c r="V217" i="30"/>
  <c r="V225" i="30"/>
  <c r="V233" i="30"/>
  <c r="BG174" i="30"/>
  <c r="BG182" i="30"/>
  <c r="BG190" i="30"/>
  <c r="BG198" i="30"/>
  <c r="BG206" i="30"/>
  <c r="BG214" i="30"/>
  <c r="BG222" i="30"/>
  <c r="BG230" i="30"/>
  <c r="AF179" i="30"/>
  <c r="AF187" i="30"/>
  <c r="AF195" i="30"/>
  <c r="AF203" i="30"/>
  <c r="AF211" i="30"/>
  <c r="AF219" i="30"/>
  <c r="AF227" i="30"/>
  <c r="AF235" i="30"/>
  <c r="M176" i="30"/>
  <c r="M184" i="30"/>
  <c r="M192" i="30"/>
  <c r="M200" i="30"/>
  <c r="M208" i="30"/>
  <c r="M216" i="30"/>
  <c r="M224" i="30"/>
  <c r="M232" i="30"/>
  <c r="AA244" i="30"/>
  <c r="BD244" i="30"/>
  <c r="AQ245" i="30"/>
  <c r="G244" i="30"/>
  <c r="AQ244" i="30"/>
  <c r="AJ244" i="30"/>
  <c r="AL244" i="30"/>
  <c r="BJ244" i="30"/>
  <c r="AM244" i="30"/>
  <c r="Y245" i="30"/>
  <c r="AE245" i="30"/>
  <c r="R245" i="30"/>
  <c r="BF245" i="30"/>
  <c r="L245" i="30"/>
  <c r="W245" i="30"/>
  <c r="AH245" i="30"/>
  <c r="BE245" i="30"/>
  <c r="BE246" i="30"/>
  <c r="D246" i="30"/>
  <c r="G246" i="30"/>
  <c r="BD246" i="30"/>
  <c r="AY246" i="30"/>
  <c r="AC246" i="30"/>
  <c r="AO246" i="30"/>
  <c r="T246" i="30"/>
  <c r="AK247" i="30"/>
  <c r="K247" i="30"/>
  <c r="AP247" i="30"/>
  <c r="AH247" i="30"/>
  <c r="AM247" i="30"/>
  <c r="AC247" i="30"/>
  <c r="I247" i="30"/>
  <c r="Z247" i="30"/>
  <c r="V248" i="30"/>
  <c r="BE248" i="30"/>
  <c r="BM248" i="30"/>
  <c r="W248" i="30"/>
  <c r="AR248" i="30"/>
  <c r="BL248" i="30"/>
  <c r="BH248" i="30"/>
  <c r="BB248" i="30"/>
  <c r="AS249" i="30"/>
  <c r="AO249" i="30"/>
  <c r="AD249" i="30"/>
  <c r="Y249" i="30"/>
  <c r="BM249" i="30"/>
  <c r="I249" i="30"/>
  <c r="AT249" i="30"/>
  <c r="AH249" i="30"/>
  <c r="BJ250" i="30"/>
  <c r="BL250" i="30"/>
  <c r="O250" i="30"/>
  <c r="BE250" i="30"/>
  <c r="AU250" i="30"/>
  <c r="Q250" i="30"/>
  <c r="U250" i="30"/>
  <c r="F250" i="30"/>
  <c r="AB251" i="30"/>
  <c r="J251" i="30"/>
  <c r="AC251" i="30"/>
  <c r="H251" i="30"/>
  <c r="AS251" i="30"/>
  <c r="K251" i="30"/>
  <c r="BF251" i="30"/>
  <c r="BG251" i="30"/>
  <c r="AE252" i="30"/>
  <c r="H252" i="30"/>
  <c r="Y252" i="30"/>
  <c r="BM252" i="30"/>
  <c r="BI252" i="30"/>
  <c r="I252" i="30"/>
  <c r="AY252" i="30"/>
  <c r="AV253" i="30"/>
  <c r="AT253" i="30"/>
  <c r="BL253" i="30"/>
  <c r="AP253" i="30"/>
  <c r="BH253" i="30"/>
  <c r="Y253" i="30"/>
  <c r="H253" i="30"/>
  <c r="AN253" i="30"/>
  <c r="V254" i="30"/>
  <c r="AG254" i="30"/>
  <c r="AT254" i="30"/>
  <c r="Q254" i="30"/>
  <c r="AY244" i="30"/>
  <c r="D244" i="30"/>
  <c r="BL244" i="30"/>
  <c r="BE244" i="30"/>
  <c r="O244" i="30"/>
  <c r="AC244" i="30"/>
  <c r="T244" i="30"/>
  <c r="BM244" i="30"/>
  <c r="AU245" i="30"/>
  <c r="E245" i="30"/>
  <c r="BL245" i="30"/>
  <c r="Q245" i="30"/>
  <c r="AV245" i="30"/>
  <c r="AK245" i="30"/>
  <c r="AO245" i="30"/>
  <c r="AY245" i="30"/>
  <c r="Q246" i="30"/>
  <c r="E246" i="30"/>
  <c r="AB246" i="30"/>
  <c r="AX246" i="30"/>
  <c r="R246" i="30"/>
  <c r="AQ246" i="30"/>
  <c r="N246" i="30"/>
  <c r="AE246" i="30"/>
  <c r="E247" i="30"/>
  <c r="AY247" i="30"/>
  <c r="L247" i="30"/>
  <c r="AF247" i="30"/>
  <c r="BK247" i="30"/>
  <c r="BM247" i="30"/>
  <c r="BI247" i="30"/>
  <c r="AL247" i="30"/>
  <c r="AD248" i="30"/>
  <c r="AX248" i="30"/>
  <c r="AQ248" i="30"/>
  <c r="AL248" i="30"/>
  <c r="AE248" i="30"/>
  <c r="AY248" i="30"/>
  <c r="AN248" i="30"/>
  <c r="AJ249" i="30"/>
  <c r="AM249" i="30"/>
  <c r="BJ249" i="30"/>
  <c r="AG249" i="30"/>
  <c r="X249" i="30"/>
  <c r="AV249" i="30"/>
  <c r="AL249" i="30"/>
  <c r="AZ249" i="30"/>
  <c r="BM250" i="30"/>
  <c r="J250" i="30"/>
  <c r="BG250" i="30"/>
  <c r="I250" i="30"/>
  <c r="Z250" i="30"/>
  <c r="AJ250" i="30"/>
  <c r="L250" i="30"/>
  <c r="AT250" i="30"/>
  <c r="I251" i="30"/>
  <c r="AO251" i="30"/>
  <c r="X251" i="30"/>
  <c r="BM251" i="30"/>
  <c r="Z251" i="30"/>
  <c r="AQ251" i="30"/>
  <c r="BH251" i="30"/>
  <c r="AZ251" i="30"/>
  <c r="AL252" i="30"/>
  <c r="BJ252" i="30"/>
  <c r="V252" i="30"/>
  <c r="F252" i="30"/>
  <c r="BE252" i="30"/>
  <c r="BG252" i="30"/>
  <c r="AR252" i="30"/>
  <c r="T252" i="30"/>
  <c r="V253" i="30"/>
  <c r="BE253" i="30"/>
  <c r="AH253" i="30"/>
  <c r="M253" i="30"/>
  <c r="BF244" i="30"/>
  <c r="L244" i="30"/>
  <c r="AU244" i="30"/>
  <c r="H244" i="30"/>
  <c r="BC245" i="30"/>
  <c r="AT244" i="30"/>
  <c r="AK244" i="30"/>
  <c r="BB244" i="30"/>
  <c r="AN244" i="30"/>
  <c r="AZ245" i="30"/>
  <c r="AS245" i="30"/>
  <c r="J245" i="30"/>
  <c r="AB245" i="30"/>
  <c r="AT245" i="30"/>
  <c r="D245" i="30"/>
  <c r="S246" i="30"/>
  <c r="AA246" i="30"/>
  <c r="BH246" i="30"/>
  <c r="F246" i="30"/>
  <c r="W246" i="30"/>
  <c r="AF246" i="30"/>
  <c r="BC246" i="30"/>
  <c r="AM246" i="30"/>
  <c r="Y247" i="30"/>
  <c r="V247" i="30"/>
  <c r="T247" i="30"/>
  <c r="AE247" i="30"/>
  <c r="BE247" i="30"/>
  <c r="AU247" i="30"/>
  <c r="X247" i="30"/>
  <c r="AW247" i="30"/>
  <c r="AF248" i="30"/>
  <c r="D248" i="30"/>
  <c r="K248" i="30"/>
  <c r="N248" i="30"/>
  <c r="Y248" i="30"/>
  <c r="AI248" i="30"/>
  <c r="AV248" i="30"/>
  <c r="H248" i="30"/>
  <c r="AY249" i="30"/>
  <c r="AU249" i="30"/>
  <c r="AF249" i="30"/>
  <c r="Q249" i="30"/>
  <c r="H249" i="30"/>
  <c r="F249" i="30"/>
  <c r="W249" i="30"/>
  <c r="AA249" i="30"/>
  <c r="AI250" i="30"/>
  <c r="R250" i="30"/>
  <c r="AM250" i="30"/>
  <c r="BF250" i="30"/>
  <c r="H250" i="30"/>
  <c r="AL250" i="30"/>
  <c r="AN250" i="30"/>
  <c r="AG250" i="30"/>
  <c r="BK251" i="30"/>
  <c r="AJ251" i="30"/>
  <c r="BI251" i="30"/>
  <c r="O251" i="30"/>
  <c r="AT251" i="30"/>
  <c r="BJ251" i="30"/>
  <c r="E251" i="30"/>
  <c r="F251" i="30"/>
  <c r="O252" i="30"/>
  <c r="AI252" i="30"/>
  <c r="AA252" i="30"/>
  <c r="BH252" i="30"/>
  <c r="D252" i="30"/>
  <c r="K252" i="30"/>
  <c r="X252" i="30"/>
  <c r="AJ252" i="30"/>
  <c r="AA253" i="30"/>
  <c r="BK253" i="30"/>
  <c r="AB253" i="30"/>
  <c r="BJ253" i="30"/>
  <c r="BI244" i="30"/>
  <c r="E244" i="30"/>
  <c r="AV244" i="30"/>
  <c r="BA244" i="30"/>
  <c r="P244" i="30"/>
  <c r="R244" i="30"/>
  <c r="BB245" i="30"/>
  <c r="F244" i="30"/>
  <c r="J244" i="30"/>
  <c r="M245" i="30"/>
  <c r="AP245" i="30"/>
  <c r="AC245" i="30"/>
  <c r="T245" i="30"/>
  <c r="P245" i="30"/>
  <c r="I245" i="30"/>
  <c r="BL246" i="30"/>
  <c r="I246" i="30"/>
  <c r="BM246" i="30"/>
  <c r="AJ246" i="30"/>
  <c r="BK246" i="30"/>
  <c r="J246" i="30"/>
  <c r="AI246" i="30"/>
  <c r="P246" i="30"/>
  <c r="AT247" i="30"/>
  <c r="BA247" i="30"/>
  <c r="AB247" i="30"/>
  <c r="AQ247" i="30"/>
  <c r="AO247" i="30"/>
  <c r="AS247" i="30"/>
  <c r="BL247" i="30"/>
  <c r="M247" i="30"/>
  <c r="BD248" i="30"/>
  <c r="E248" i="30"/>
  <c r="AG248" i="30"/>
  <c r="G248" i="30"/>
  <c r="Q248" i="30"/>
  <c r="BK248" i="30"/>
  <c r="AA248" i="30"/>
  <c r="J248" i="30"/>
  <c r="AQ249" i="30"/>
  <c r="AE249" i="30"/>
  <c r="BH249" i="30"/>
  <c r="AB249" i="30"/>
  <c r="D249" i="30"/>
  <c r="AC249" i="30"/>
  <c r="Z249" i="30"/>
  <c r="N250" i="30"/>
  <c r="AS250" i="30"/>
  <c r="AH250" i="30"/>
  <c r="K250" i="30"/>
  <c r="P250" i="30"/>
  <c r="AV250" i="30"/>
  <c r="V250" i="30"/>
  <c r="Y251" i="30"/>
  <c r="AX251" i="30"/>
  <c r="Q251" i="30"/>
  <c r="BC251" i="30"/>
  <c r="BA251" i="30"/>
  <c r="U251" i="30"/>
  <c r="BB251" i="30"/>
  <c r="AM251" i="30"/>
  <c r="BK252" i="30"/>
  <c r="AX252" i="30"/>
  <c r="BB252" i="30"/>
  <c r="BA252" i="30"/>
  <c r="P252" i="30"/>
  <c r="AC252" i="30"/>
  <c r="AG252" i="30"/>
  <c r="G252" i="30"/>
  <c r="BG244" i="30"/>
  <c r="S244" i="30"/>
  <c r="AB244" i="30"/>
  <c r="AO244" i="30"/>
  <c r="Q244" i="30"/>
  <c r="W244" i="30"/>
  <c r="Y244" i="30"/>
  <c r="BH244" i="30"/>
  <c r="U245" i="30"/>
  <c r="AJ245" i="30"/>
  <c r="BA245" i="30"/>
  <c r="G245" i="30"/>
  <c r="AL245" i="30"/>
  <c r="Z245" i="30"/>
  <c r="BM245" i="30"/>
  <c r="AU246" i="30"/>
  <c r="AG246" i="30"/>
  <c r="BJ246" i="30"/>
  <c r="V246" i="30"/>
  <c r="AZ246" i="30"/>
  <c r="AN246" i="30"/>
  <c r="AP246" i="30"/>
  <c r="AX247" i="30"/>
  <c r="R247" i="30"/>
  <c r="G247" i="30"/>
  <c r="H247" i="30"/>
  <c r="J247" i="30"/>
  <c r="BH247" i="30"/>
  <c r="AT248" i="30"/>
  <c r="L248" i="30"/>
  <c r="M248" i="30"/>
  <c r="AP248" i="30"/>
  <c r="R248" i="30"/>
  <c r="X248" i="30"/>
  <c r="AH248" i="30"/>
  <c r="BC249" i="30"/>
  <c r="AN249" i="30"/>
  <c r="BA249" i="30"/>
  <c r="U249" i="30"/>
  <c r="T249" i="30"/>
  <c r="V249" i="30"/>
  <c r="BD249" i="30"/>
  <c r="BE249" i="30"/>
  <c r="W250" i="30"/>
  <c r="AX250" i="30"/>
  <c r="BH250" i="30"/>
  <c r="AP250" i="30"/>
  <c r="AR250" i="30"/>
  <c r="BA250" i="30"/>
  <c r="BK250" i="30"/>
  <c r="X250" i="30"/>
  <c r="AY251" i="30"/>
  <c r="S251" i="30"/>
  <c r="AI251" i="30"/>
  <c r="BE251" i="30"/>
  <c r="AU251" i="30"/>
  <c r="AH251" i="30"/>
  <c r="AF251" i="30"/>
  <c r="AW252" i="30"/>
  <c r="AH252" i="30"/>
  <c r="M252" i="30"/>
  <c r="L252" i="30"/>
  <c r="AF252" i="30"/>
  <c r="W252" i="30"/>
  <c r="Z244" i="30"/>
  <c r="AH244" i="30"/>
  <c r="AG244" i="30"/>
  <c r="AZ244" i="30"/>
  <c r="K245" i="30"/>
  <c r="I244" i="30"/>
  <c r="AE244" i="30"/>
  <c r="AS244" i="30"/>
  <c r="H245" i="30"/>
  <c r="BG245" i="30"/>
  <c r="S245" i="30"/>
  <c r="F245" i="30"/>
  <c r="BD245" i="30"/>
  <c r="AG245" i="30"/>
  <c r="V245" i="30"/>
  <c r="N245" i="30"/>
  <c r="BI246" i="30"/>
  <c r="K246" i="30"/>
  <c r="O246" i="30"/>
  <c r="M246" i="30"/>
  <c r="AR246" i="30"/>
  <c r="BA246" i="30"/>
  <c r="AV246" i="30"/>
  <c r="BD247" i="30"/>
  <c r="N247" i="30"/>
  <c r="O247" i="30"/>
  <c r="AZ247" i="30"/>
  <c r="F247" i="30"/>
  <c r="P247" i="30"/>
  <c r="AA247" i="30"/>
  <c r="BJ247" i="30"/>
  <c r="Z248" i="30"/>
  <c r="BC248" i="30"/>
  <c r="P248" i="30"/>
  <c r="AJ248" i="30"/>
  <c r="AW248" i="30"/>
  <c r="AC248" i="30"/>
  <c r="I248" i="30"/>
  <c r="BA248" i="30"/>
  <c r="AX249" i="30"/>
  <c r="R249" i="30"/>
  <c r="AK249" i="30"/>
  <c r="L249" i="30"/>
  <c r="S249" i="30"/>
  <c r="AR249" i="30"/>
  <c r="BI249" i="30"/>
  <c r="BL249" i="30"/>
  <c r="AE250" i="30"/>
  <c r="D250" i="30"/>
  <c r="Y250" i="30"/>
  <c r="AD250" i="30"/>
  <c r="AA250" i="30"/>
  <c r="BI250" i="30"/>
  <c r="BB250" i="30"/>
  <c r="G250" i="30"/>
  <c r="BD251" i="30"/>
  <c r="T251" i="30"/>
  <c r="AL251" i="30"/>
  <c r="AD251" i="30"/>
  <c r="AV251" i="30"/>
  <c r="AN251" i="30"/>
  <c r="AW251" i="30"/>
  <c r="G251" i="30"/>
  <c r="S252" i="30"/>
  <c r="U252" i="30"/>
  <c r="Q252" i="30"/>
  <c r="AT252" i="30"/>
  <c r="BC252" i="30"/>
  <c r="AO252" i="30"/>
  <c r="BC244" i="30"/>
  <c r="AR244" i="30"/>
  <c r="M244" i="30"/>
  <c r="U244" i="30"/>
  <c r="N244" i="30"/>
  <c r="X244" i="30"/>
  <c r="AW244" i="30"/>
  <c r="AI244" i="30"/>
  <c r="BH245" i="30"/>
  <c r="AF245" i="30"/>
  <c r="BI245" i="30"/>
  <c r="AW245" i="30"/>
  <c r="AN245" i="30"/>
  <c r="BK245" i="30"/>
  <c r="AT246" i="30"/>
  <c r="Z246" i="30"/>
  <c r="BF246" i="30"/>
  <c r="AW246" i="30"/>
  <c r="AD246" i="30"/>
  <c r="AS246" i="30"/>
  <c r="U246" i="30"/>
  <c r="AK246" i="30"/>
  <c r="AV247" i="30"/>
  <c r="AR247" i="30"/>
  <c r="AG247" i="30"/>
  <c r="BC247" i="30"/>
  <c r="AJ247" i="30"/>
  <c r="AI247" i="30"/>
  <c r="AD247" i="30"/>
  <c r="D247" i="30"/>
  <c r="BF248" i="30"/>
  <c r="AU248" i="30"/>
  <c r="BJ248" i="30"/>
  <c r="BI248" i="30"/>
  <c r="S248" i="30"/>
  <c r="AM248" i="30"/>
  <c r="U248" i="30"/>
  <c r="AB248" i="30"/>
  <c r="BF249" i="30"/>
  <c r="AI249" i="30"/>
  <c r="K249" i="30"/>
  <c r="BB249" i="30"/>
  <c r="J249" i="30"/>
  <c r="AW249" i="30"/>
  <c r="BK249" i="30"/>
  <c r="AK250" i="30"/>
  <c r="T250" i="30"/>
  <c r="AW250" i="30"/>
  <c r="E250" i="30"/>
  <c r="AZ250" i="30"/>
  <c r="AB250" i="30"/>
  <c r="AY250" i="30"/>
  <c r="AC250" i="30"/>
  <c r="BL251" i="30"/>
  <c r="AK251" i="30"/>
  <c r="N251" i="30"/>
  <c r="P251" i="30"/>
  <c r="L251" i="30"/>
  <c r="AG251" i="30"/>
  <c r="AP251" i="30"/>
  <c r="AE251" i="30"/>
  <c r="Z252" i="30"/>
  <c r="BL252" i="30"/>
  <c r="AU252" i="30"/>
  <c r="J252" i="30"/>
  <c r="R252" i="30"/>
  <c r="AN252" i="30"/>
  <c r="AI245" i="30"/>
  <c r="BK244" i="30"/>
  <c r="V244" i="30"/>
  <c r="AD244" i="30"/>
  <c r="AX244" i="30"/>
  <c r="K244" i="30"/>
  <c r="AF244" i="30"/>
  <c r="AP244" i="30"/>
  <c r="AX245" i="30"/>
  <c r="AM245" i="30"/>
  <c r="BJ245" i="30"/>
  <c r="O245" i="30"/>
  <c r="X245" i="30"/>
  <c r="AA245" i="30"/>
  <c r="AD245" i="30"/>
  <c r="AR245" i="30"/>
  <c r="AL246" i="30"/>
  <c r="X246" i="30"/>
  <c r="AH246" i="30"/>
  <c r="BG246" i="30"/>
  <c r="H246" i="30"/>
  <c r="Y246" i="30"/>
  <c r="BB246" i="30"/>
  <c r="L246" i="30"/>
  <c r="BG247" i="30"/>
  <c r="S247" i="30"/>
  <c r="BF247" i="30"/>
  <c r="BB247" i="30"/>
  <c r="Q247" i="30"/>
  <c r="U247" i="30"/>
  <c r="AN247" i="30"/>
  <c r="W247" i="30"/>
  <c r="AS248" i="30"/>
  <c r="AZ248" i="30"/>
  <c r="BG248" i="30"/>
  <c r="O248" i="30"/>
  <c r="AK248" i="30"/>
  <c r="T248" i="30"/>
  <c r="AO248" i="30"/>
  <c r="F248" i="30"/>
  <c r="AP249" i="30"/>
  <c r="G249" i="30"/>
  <c r="BG249" i="30"/>
  <c r="P249" i="30"/>
  <c r="E249" i="30"/>
  <c r="M249" i="30"/>
  <c r="N249" i="30"/>
  <c r="O249" i="30"/>
  <c r="M250" i="30"/>
  <c r="BC250" i="30"/>
  <c r="AQ250" i="30"/>
  <c r="BD250" i="30"/>
  <c r="AO250" i="30"/>
  <c r="AF250" i="30"/>
  <c r="S250" i="30"/>
  <c r="AR251" i="30"/>
  <c r="R251" i="30"/>
  <c r="M251" i="30"/>
  <c r="W251" i="30"/>
  <c r="V251" i="30"/>
  <c r="D251" i="30"/>
  <c r="AA251" i="30"/>
  <c r="E252" i="30"/>
  <c r="AZ252" i="30"/>
  <c r="AM252" i="30"/>
  <c r="AQ252" i="30"/>
  <c r="AK252" i="30"/>
  <c r="AS252" i="30"/>
  <c r="BD252" i="30"/>
  <c r="AV252" i="30"/>
  <c r="AD252" i="30"/>
  <c r="G253" i="30"/>
  <c r="BC253" i="30"/>
  <c r="AD253" i="30"/>
  <c r="AX253" i="30"/>
  <c r="AW253" i="30"/>
  <c r="BG254" i="30"/>
  <c r="BJ254" i="30"/>
  <c r="BM254" i="30"/>
  <c r="AV254" i="30"/>
  <c r="AF254" i="30"/>
  <c r="E254" i="30"/>
  <c r="BB254" i="30"/>
  <c r="P254" i="30"/>
  <c r="AS255" i="30"/>
  <c r="BK255" i="30"/>
  <c r="BL255" i="30"/>
  <c r="T255" i="30"/>
  <c r="N255" i="30"/>
  <c r="AL255" i="30"/>
  <c r="AY255" i="30"/>
  <c r="AF255" i="30"/>
  <c r="E256" i="30"/>
  <c r="AV256" i="30"/>
  <c r="Z256" i="30"/>
  <c r="K256" i="30"/>
  <c r="AA256" i="30"/>
  <c r="BI256" i="30"/>
  <c r="T256" i="30"/>
  <c r="O256" i="30"/>
  <c r="AC257" i="30"/>
  <c r="AK257" i="30"/>
  <c r="Z257" i="30"/>
  <c r="AN257" i="30"/>
  <c r="AW257" i="30"/>
  <c r="AE257" i="30"/>
  <c r="AA257" i="30"/>
  <c r="BJ258" i="30"/>
  <c r="AY258" i="30"/>
  <c r="BH258" i="30"/>
  <c r="BA258" i="30"/>
  <c r="O258" i="30"/>
  <c r="BF258" i="30"/>
  <c r="AX258" i="30"/>
  <c r="BB258" i="30"/>
  <c r="V259" i="30"/>
  <c r="BF259" i="30"/>
  <c r="AK259" i="30"/>
  <c r="G259" i="30"/>
  <c r="P259" i="30"/>
  <c r="AM259" i="30"/>
  <c r="E259" i="30"/>
  <c r="Q260" i="30"/>
  <c r="AK260" i="30"/>
  <c r="AR260" i="30"/>
  <c r="I260" i="30"/>
  <c r="BF260" i="30"/>
  <c r="J260" i="30"/>
  <c r="AF260" i="30"/>
  <c r="BI260" i="30"/>
  <c r="T261" i="30"/>
  <c r="BE261" i="30"/>
  <c r="L261" i="30"/>
  <c r="BM261" i="30"/>
  <c r="K261" i="30"/>
  <c r="N261" i="30"/>
  <c r="BG261" i="30"/>
  <c r="AV261" i="30"/>
  <c r="AI262" i="30"/>
  <c r="AH262" i="30"/>
  <c r="P262" i="30"/>
  <c r="J262" i="30"/>
  <c r="BJ262" i="30"/>
  <c r="AJ262" i="30"/>
  <c r="AD262" i="30"/>
  <c r="D262" i="30"/>
  <c r="BF263" i="30"/>
  <c r="E263" i="30"/>
  <c r="BE263" i="30"/>
  <c r="Z263" i="30"/>
  <c r="AA263" i="30"/>
  <c r="AP252" i="30"/>
  <c r="Z253" i="30"/>
  <c r="R253" i="30"/>
  <c r="F253" i="30"/>
  <c r="W253" i="30"/>
  <c r="BB253" i="30"/>
  <c r="AC253" i="30"/>
  <c r="H254" i="30"/>
  <c r="AR254" i="30"/>
  <c r="Z254" i="30"/>
  <c r="BD254" i="30"/>
  <c r="BC254" i="30"/>
  <c r="W254" i="30"/>
  <c r="AO254" i="30"/>
  <c r="AN255" i="30"/>
  <c r="AZ255" i="30"/>
  <c r="BM255" i="30"/>
  <c r="AA255" i="30"/>
  <c r="X255" i="30"/>
  <c r="BI255" i="30"/>
  <c r="AI255" i="30"/>
  <c r="V255" i="30"/>
  <c r="G256" i="30"/>
  <c r="M256" i="30"/>
  <c r="L256" i="30"/>
  <c r="V256" i="30"/>
  <c r="BM256" i="30"/>
  <c r="I256" i="30"/>
  <c r="BG256" i="30"/>
  <c r="AE256" i="30"/>
  <c r="AO257" i="30"/>
  <c r="S257" i="30"/>
  <c r="AB257" i="30"/>
  <c r="AP257" i="30"/>
  <c r="AF257" i="30"/>
  <c r="J257" i="30"/>
  <c r="AD257" i="30"/>
  <c r="V257" i="30"/>
  <c r="P258" i="30"/>
  <c r="D258" i="30"/>
  <c r="AV258" i="30"/>
  <c r="AG258" i="30"/>
  <c r="AE258" i="30"/>
  <c r="AF258" i="30"/>
  <c r="AD258" i="30"/>
  <c r="R258" i="30"/>
  <c r="AS259" i="30"/>
  <c r="Q259" i="30"/>
  <c r="AA259" i="30"/>
  <c r="AX259" i="30"/>
  <c r="R259" i="30"/>
  <c r="W259" i="30"/>
  <c r="AB259" i="30"/>
  <c r="N260" i="30"/>
  <c r="AN260" i="30"/>
  <c r="D260" i="30"/>
  <c r="AB260" i="30"/>
  <c r="BL260" i="30"/>
  <c r="K260" i="30"/>
  <c r="BK260" i="30"/>
  <c r="AM260" i="30"/>
  <c r="D261" i="30"/>
  <c r="H261" i="30"/>
  <c r="U261" i="30"/>
  <c r="BJ261" i="30"/>
  <c r="M261" i="30"/>
  <c r="AF261" i="30"/>
  <c r="BF261" i="30"/>
  <c r="BA262" i="30"/>
  <c r="BL262" i="30"/>
  <c r="AQ262" i="30"/>
  <c r="BK262" i="30"/>
  <c r="BC262" i="30"/>
  <c r="G262" i="30"/>
  <c r="W262" i="30"/>
  <c r="AO262" i="30"/>
  <c r="AH263" i="30"/>
  <c r="BG263" i="30"/>
  <c r="R263" i="30"/>
  <c r="AN263" i="30"/>
  <c r="AZ263" i="30"/>
  <c r="AX263" i="30"/>
  <c r="AB252" i="30"/>
  <c r="AY253" i="30"/>
  <c r="BM253" i="30"/>
  <c r="E253" i="30"/>
  <c r="AI253" i="30"/>
  <c r="AG253" i="30"/>
  <c r="AZ253" i="30"/>
  <c r="AP254" i="30"/>
  <c r="AN254" i="30"/>
  <c r="AA254" i="30"/>
  <c r="AC254" i="30"/>
  <c r="U254" i="30"/>
  <c r="R254" i="30"/>
  <c r="BK254" i="30"/>
  <c r="Y254" i="30"/>
  <c r="AO255" i="30"/>
  <c r="Q255" i="30"/>
  <c r="AT255" i="30"/>
  <c r="AH255" i="30"/>
  <c r="BF255" i="30"/>
  <c r="W255" i="30"/>
  <c r="AV255" i="30"/>
  <c r="BJ255" i="30"/>
  <c r="AF256" i="30"/>
  <c r="AZ256" i="30"/>
  <c r="AS256" i="30"/>
  <c r="AT256" i="30"/>
  <c r="Y256" i="30"/>
  <c r="AI256" i="30"/>
  <c r="BD256" i="30"/>
  <c r="AM257" i="30"/>
  <c r="D257" i="30"/>
  <c r="BM257" i="30"/>
  <c r="AH257" i="30"/>
  <c r="O257" i="30"/>
  <c r="AZ257" i="30"/>
  <c r="BI257" i="30"/>
  <c r="BB257" i="30"/>
  <c r="AR258" i="30"/>
  <c r="G258" i="30"/>
  <c r="AW258" i="30"/>
  <c r="AS258" i="30"/>
  <c r="N252" i="30"/>
  <c r="L253" i="30"/>
  <c r="BF253" i="30"/>
  <c r="O253" i="30"/>
  <c r="AM253" i="30"/>
  <c r="I253" i="30"/>
  <c r="K253" i="30"/>
  <c r="I254" i="30"/>
  <c r="G254" i="30"/>
  <c r="AW254" i="30"/>
  <c r="AX254" i="30"/>
  <c r="BL254" i="30"/>
  <c r="BI254" i="30"/>
  <c r="J254" i="30"/>
  <c r="AH254" i="30"/>
  <c r="H255" i="30"/>
  <c r="AW255" i="30"/>
  <c r="AG255" i="30"/>
  <c r="J255" i="30"/>
  <c r="D255" i="30"/>
  <c r="O255" i="30"/>
  <c r="AB255" i="30"/>
  <c r="AK255" i="30"/>
  <c r="Q256" i="30"/>
  <c r="AC256" i="30"/>
  <c r="BA256" i="30"/>
  <c r="BF256" i="30"/>
  <c r="AQ256" i="30"/>
  <c r="AO256" i="30"/>
  <c r="J256" i="30"/>
  <c r="AK256" i="30"/>
  <c r="AG257" i="30"/>
  <c r="AI257" i="30"/>
  <c r="K257" i="30"/>
  <c r="T257" i="30"/>
  <c r="AR257" i="30"/>
  <c r="BL257" i="30"/>
  <c r="AY257" i="30"/>
  <c r="AL258" i="30"/>
  <c r="T258" i="30"/>
  <c r="AC258" i="30"/>
  <c r="N258" i="30"/>
  <c r="AU258" i="30"/>
  <c r="BL258" i="30"/>
  <c r="AQ258" i="30"/>
  <c r="Q258" i="30"/>
  <c r="AF259" i="30"/>
  <c r="BA259" i="30"/>
  <c r="AD259" i="30"/>
  <c r="K259" i="30"/>
  <c r="BD259" i="30"/>
  <c r="M259" i="30"/>
  <c r="AV259" i="30"/>
  <c r="BL259" i="30"/>
  <c r="BC260" i="30"/>
  <c r="AC260" i="30"/>
  <c r="AO260" i="30"/>
  <c r="AS260" i="30"/>
  <c r="AP260" i="30"/>
  <c r="BD260" i="30"/>
  <c r="BG260" i="30"/>
  <c r="BH260" i="30"/>
  <c r="AX261" i="30"/>
  <c r="AQ261" i="30"/>
  <c r="BL261" i="30"/>
  <c r="AN261" i="30"/>
  <c r="AT261" i="30"/>
  <c r="BB261" i="30"/>
  <c r="R261" i="30"/>
  <c r="G261" i="30"/>
  <c r="BB262" i="30"/>
  <c r="N262" i="30"/>
  <c r="T262" i="30"/>
  <c r="AF262" i="30"/>
  <c r="BH262" i="30"/>
  <c r="AX262" i="30"/>
  <c r="BF262" i="30"/>
  <c r="AJ253" i="30"/>
  <c r="D253" i="30"/>
  <c r="P253" i="30"/>
  <c r="S253" i="30"/>
  <c r="U253" i="30"/>
  <c r="Q253" i="30"/>
  <c r="K254" i="30"/>
  <c r="AZ254" i="30"/>
  <c r="BF254" i="30"/>
  <c r="AM254" i="30"/>
  <c r="AJ254" i="30"/>
  <c r="L254" i="30"/>
  <c r="AU254" i="30"/>
  <c r="I255" i="30"/>
  <c r="Z255" i="30"/>
  <c r="BE255" i="30"/>
  <c r="AD255" i="30"/>
  <c r="U255" i="30"/>
  <c r="AM255" i="30"/>
  <c r="P255" i="30"/>
  <c r="X256" i="30"/>
  <c r="AY256" i="30"/>
  <c r="BE256" i="30"/>
  <c r="BJ256" i="30"/>
  <c r="AR256" i="30"/>
  <c r="AW256" i="30"/>
  <c r="BH256" i="30"/>
  <c r="AH256" i="30"/>
  <c r="BC257" i="30"/>
  <c r="E257" i="30"/>
  <c r="AU257" i="30"/>
  <c r="BA257" i="30"/>
  <c r="R257" i="30"/>
  <c r="M257" i="30"/>
  <c r="X257" i="30"/>
  <c r="AX257" i="30"/>
  <c r="AM258" i="30"/>
  <c r="X258" i="30"/>
  <c r="AB258" i="30"/>
  <c r="Z258" i="30"/>
  <c r="I258" i="30"/>
  <c r="BD258" i="30"/>
  <c r="BE258" i="30"/>
  <c r="I259" i="30"/>
  <c r="BE259" i="30"/>
  <c r="AN259" i="30"/>
  <c r="BB259" i="30"/>
  <c r="N259" i="30"/>
  <c r="AP259" i="30"/>
  <c r="AW259" i="30"/>
  <c r="AE259" i="30"/>
  <c r="AY260" i="30"/>
  <c r="AI260" i="30"/>
  <c r="BB260" i="30"/>
  <c r="AD260" i="30"/>
  <c r="AJ260" i="30"/>
  <c r="BE260" i="30"/>
  <c r="AU260" i="30"/>
  <c r="BK261" i="30"/>
  <c r="AD261" i="30"/>
  <c r="AL261" i="30"/>
  <c r="AR261" i="30"/>
  <c r="Y261" i="30"/>
  <c r="BI261" i="30"/>
  <c r="BA261" i="30"/>
  <c r="AM261" i="30"/>
  <c r="AA262" i="30"/>
  <c r="BI262" i="30"/>
  <c r="V262" i="30"/>
  <c r="BF252" i="30"/>
  <c r="AR253" i="30"/>
  <c r="BI253" i="30"/>
  <c r="AQ253" i="30"/>
  <c r="N253" i="30"/>
  <c r="X253" i="30"/>
  <c r="J253" i="30"/>
  <c r="AQ254" i="30"/>
  <c r="S254" i="30"/>
  <c r="D254" i="30"/>
  <c r="X254" i="30"/>
  <c r="AY254" i="30"/>
  <c r="BH254" i="30"/>
  <c r="AP255" i="30"/>
  <c r="BD255" i="30"/>
  <c r="AJ255" i="30"/>
  <c r="AQ255" i="30"/>
  <c r="AE255" i="30"/>
  <c r="AU255" i="30"/>
  <c r="AR255" i="30"/>
  <c r="G255" i="30"/>
  <c r="H256" i="30"/>
  <c r="BB256" i="30"/>
  <c r="AL256" i="30"/>
  <c r="BK256" i="30"/>
  <c r="F256" i="30"/>
  <c r="AG256" i="30"/>
  <c r="D256" i="30"/>
  <c r="BD257" i="30"/>
  <c r="AJ257" i="30"/>
  <c r="BH257" i="30"/>
  <c r="AT257" i="30"/>
  <c r="N257" i="30"/>
  <c r="AQ257" i="30"/>
  <c r="AV257" i="30"/>
  <c r="I257" i="30"/>
  <c r="BM258" i="30"/>
  <c r="AT258" i="30"/>
  <c r="J258" i="30"/>
  <c r="BC258" i="30"/>
  <c r="AK258" i="30"/>
  <c r="AJ258" i="30"/>
  <c r="W258" i="30"/>
  <c r="AQ259" i="30"/>
  <c r="BC259" i="30"/>
  <c r="O259" i="30"/>
  <c r="Z259" i="30"/>
  <c r="Y259" i="30"/>
  <c r="AU259" i="30"/>
  <c r="AJ259" i="30"/>
  <c r="BJ259" i="30"/>
  <c r="AT260" i="30"/>
  <c r="Y260" i="30"/>
  <c r="O260" i="30"/>
  <c r="V260" i="30"/>
  <c r="AQ260" i="30"/>
  <c r="W260" i="30"/>
  <c r="E260" i="30"/>
  <c r="AE260" i="30"/>
  <c r="AU261" i="30"/>
  <c r="AH261" i="30"/>
  <c r="AS261" i="30"/>
  <c r="BH261" i="30"/>
  <c r="AI261" i="30"/>
  <c r="AE261" i="30"/>
  <c r="AE253" i="30"/>
  <c r="BG253" i="30"/>
  <c r="AU253" i="30"/>
  <c r="AK253" i="30"/>
  <c r="AL253" i="30"/>
  <c r="BA253" i="30"/>
  <c r="N254" i="30"/>
  <c r="BE254" i="30"/>
  <c r="AB254" i="30"/>
  <c r="AK254" i="30"/>
  <c r="AI254" i="30"/>
  <c r="AS254" i="30"/>
  <c r="O254" i="30"/>
  <c r="M255" i="30"/>
  <c r="K255" i="30"/>
  <c r="BA255" i="30"/>
  <c r="R255" i="30"/>
  <c r="BG255" i="30"/>
  <c r="BB255" i="30"/>
  <c r="BC255" i="30"/>
  <c r="Y255" i="30"/>
  <c r="AB256" i="30"/>
  <c r="AX256" i="30"/>
  <c r="S256" i="30"/>
  <c r="AM256" i="30"/>
  <c r="AD256" i="30"/>
  <c r="P256" i="30"/>
  <c r="AP256" i="30"/>
  <c r="U256" i="30"/>
  <c r="W257" i="30"/>
  <c r="AS257" i="30"/>
  <c r="F257" i="30"/>
  <c r="H257" i="30"/>
  <c r="BF257" i="30"/>
  <c r="U257" i="30"/>
  <c r="BJ257" i="30"/>
  <c r="G257" i="30"/>
  <c r="K258" i="30"/>
  <c r="L258" i="30"/>
  <c r="BK258" i="30"/>
  <c r="H258" i="30"/>
  <c r="AN258" i="30"/>
  <c r="AP258" i="30"/>
  <c r="AI258" i="30"/>
  <c r="AH258" i="30"/>
  <c r="BG259" i="30"/>
  <c r="BI259" i="30"/>
  <c r="BK259" i="30"/>
  <c r="AG259" i="30"/>
  <c r="T259" i="30"/>
  <c r="H259" i="30"/>
  <c r="AZ259" i="30"/>
  <c r="AT259" i="30"/>
  <c r="M260" i="30"/>
  <c r="F260" i="30"/>
  <c r="T260" i="30"/>
  <c r="H260" i="30"/>
  <c r="BA260" i="30"/>
  <c r="P260" i="30"/>
  <c r="R260" i="30"/>
  <c r="AA260" i="30"/>
  <c r="AO261" i="30"/>
  <c r="X261" i="30"/>
  <c r="AW261" i="30"/>
  <c r="AZ261" i="30"/>
  <c r="S261" i="30"/>
  <c r="AF253" i="30"/>
  <c r="T253" i="30"/>
  <c r="BD253" i="30"/>
  <c r="AS253" i="30"/>
  <c r="AO253" i="30"/>
  <c r="T254" i="30"/>
  <c r="AL254" i="30"/>
  <c r="BA254" i="30"/>
  <c r="F254" i="30"/>
  <c r="AE254" i="30"/>
  <c r="M254" i="30"/>
  <c r="AD254" i="30"/>
  <c r="AC255" i="30"/>
  <c r="S255" i="30"/>
  <c r="F255" i="30"/>
  <c r="L255" i="30"/>
  <c r="E255" i="30"/>
  <c r="BH255" i="30"/>
  <c r="AX255" i="30"/>
  <c r="AJ256" i="30"/>
  <c r="AN256" i="30"/>
  <c r="R256" i="30"/>
  <c r="N256" i="30"/>
  <c r="BC256" i="30"/>
  <c r="AU256" i="30"/>
  <c r="BL256" i="30"/>
  <c r="W256" i="30"/>
  <c r="L257" i="30"/>
  <c r="BK257" i="30"/>
  <c r="BE257" i="30"/>
  <c r="Y257" i="30"/>
  <c r="Q257" i="30"/>
  <c r="AL257" i="30"/>
  <c r="P257" i="30"/>
  <c r="BG257" i="30"/>
  <c r="V258" i="30"/>
  <c r="BI258" i="30"/>
  <c r="F258" i="30"/>
  <c r="AZ258" i="30"/>
  <c r="Y258" i="30"/>
  <c r="AA258" i="30"/>
  <c r="AO258" i="30"/>
  <c r="M258" i="30"/>
  <c r="J259" i="30"/>
  <c r="U259" i="30"/>
  <c r="BM259" i="30"/>
  <c r="D259" i="30"/>
  <c r="AI259" i="30"/>
  <c r="F259" i="30"/>
  <c r="S259" i="30"/>
  <c r="BH259" i="30"/>
  <c r="AV260" i="30"/>
  <c r="G260" i="30"/>
  <c r="Z260" i="30"/>
  <c r="AZ260" i="30"/>
  <c r="S260" i="30"/>
  <c r="X260" i="30"/>
  <c r="AH260" i="30"/>
  <c r="Z261" i="30"/>
  <c r="AB261" i="30"/>
  <c r="AJ261" i="30"/>
  <c r="P261" i="30"/>
  <c r="W261" i="30"/>
  <c r="E261" i="30"/>
  <c r="AG261" i="30"/>
  <c r="AA261" i="30"/>
  <c r="S258" i="30"/>
  <c r="AL259" i="30"/>
  <c r="L260" i="30"/>
  <c r="AY261" i="30"/>
  <c r="I261" i="30"/>
  <c r="AP262" i="30"/>
  <c r="AZ262" i="30"/>
  <c r="Y262" i="30"/>
  <c r="AB262" i="30"/>
  <c r="BM263" i="30"/>
  <c r="D263" i="30"/>
  <c r="AB263" i="30"/>
  <c r="U263" i="30"/>
  <c r="L263" i="30"/>
  <c r="AJ263" i="30"/>
  <c r="AD263" i="30"/>
  <c r="BI264" i="30"/>
  <c r="AS264" i="30"/>
  <c r="BK264" i="30"/>
  <c r="BB264" i="30"/>
  <c r="AB264" i="30"/>
  <c r="AV264" i="30"/>
  <c r="W264" i="30"/>
  <c r="AU265" i="30"/>
  <c r="M265" i="30"/>
  <c r="BK265" i="30"/>
  <c r="AM265" i="30"/>
  <c r="AA265" i="30"/>
  <c r="W265" i="30"/>
  <c r="Z265" i="30"/>
  <c r="AX265" i="30"/>
  <c r="BF266" i="30"/>
  <c r="W266" i="30"/>
  <c r="BC266" i="30"/>
  <c r="J266" i="30"/>
  <c r="BK266" i="30"/>
  <c r="AT266" i="30"/>
  <c r="BB266" i="30"/>
  <c r="AV266" i="30"/>
  <c r="AS267" i="30"/>
  <c r="N267" i="30"/>
  <c r="AJ267" i="30"/>
  <c r="AR267" i="30"/>
  <c r="R267" i="30"/>
  <c r="U267" i="30"/>
  <c r="AD267" i="30"/>
  <c r="AK267" i="30"/>
  <c r="T268" i="30"/>
  <c r="AZ268" i="30"/>
  <c r="M268" i="30"/>
  <c r="AK268" i="30"/>
  <c r="AS268" i="30"/>
  <c r="BC268" i="30"/>
  <c r="BK268" i="30"/>
  <c r="N268" i="30"/>
  <c r="Y269" i="30"/>
  <c r="BG269" i="30"/>
  <c r="BC269" i="30"/>
  <c r="E269" i="30"/>
  <c r="BH269" i="30"/>
  <c r="O269" i="30"/>
  <c r="AC269" i="30"/>
  <c r="AN269" i="30"/>
  <c r="AR270" i="30"/>
  <c r="AQ270" i="30"/>
  <c r="X270" i="30"/>
  <c r="AL270" i="30"/>
  <c r="AJ270" i="30"/>
  <c r="AA270" i="30"/>
  <c r="O270" i="30"/>
  <c r="AW270" i="30"/>
  <c r="AQ271" i="30"/>
  <c r="AW271" i="30"/>
  <c r="BM271" i="30"/>
  <c r="BE271" i="30"/>
  <c r="BB271" i="30"/>
  <c r="AM271" i="30"/>
  <c r="F271" i="30"/>
  <c r="AP271" i="30"/>
  <c r="J272" i="30"/>
  <c r="X272" i="30"/>
  <c r="BK272" i="30"/>
  <c r="BF272" i="30"/>
  <c r="O272" i="30"/>
  <c r="AE272" i="30"/>
  <c r="BH272" i="30"/>
  <c r="E258" i="30"/>
  <c r="AC259" i="30"/>
  <c r="AX260" i="30"/>
  <c r="BC261" i="30"/>
  <c r="AS262" i="30"/>
  <c r="L262" i="30"/>
  <c r="BG262" i="30"/>
  <c r="BE262" i="30"/>
  <c r="AU262" i="30"/>
  <c r="Q263" i="30"/>
  <c r="O263" i="30"/>
  <c r="AW263" i="30"/>
  <c r="AP263" i="30"/>
  <c r="T263" i="30"/>
  <c r="V263" i="30"/>
  <c r="AY263" i="30"/>
  <c r="O264" i="30"/>
  <c r="AO264" i="30"/>
  <c r="AF264" i="30"/>
  <c r="V264" i="30"/>
  <c r="Y264" i="30"/>
  <c r="D264" i="30"/>
  <c r="I264" i="30"/>
  <c r="AJ264" i="30"/>
  <c r="BE265" i="30"/>
  <c r="BA265" i="30"/>
  <c r="AW265" i="30"/>
  <c r="E265" i="30"/>
  <c r="V265" i="30"/>
  <c r="Q265" i="30"/>
  <c r="BH265" i="30"/>
  <c r="AZ266" i="30"/>
  <c r="Y266" i="30"/>
  <c r="BM266" i="30"/>
  <c r="G266" i="30"/>
  <c r="AA266" i="30"/>
  <c r="AR266" i="30"/>
  <c r="AU266" i="30"/>
  <c r="AW267" i="30"/>
  <c r="AF267" i="30"/>
  <c r="AN267" i="30"/>
  <c r="BL267" i="30"/>
  <c r="W267" i="30"/>
  <c r="BC267" i="30"/>
  <c r="Q267" i="30"/>
  <c r="AT267" i="30"/>
  <c r="E268" i="30"/>
  <c r="BA268" i="30"/>
  <c r="BI268" i="30"/>
  <c r="AA268" i="30"/>
  <c r="AY268" i="30"/>
  <c r="AE268" i="30"/>
  <c r="BM268" i="30"/>
  <c r="D268" i="30"/>
  <c r="AJ269" i="30"/>
  <c r="BK269" i="30"/>
  <c r="AP269" i="30"/>
  <c r="AQ269" i="30"/>
  <c r="J269" i="30"/>
  <c r="BI269" i="30"/>
  <c r="M269" i="30"/>
  <c r="N270" i="30"/>
  <c r="AK270" i="30"/>
  <c r="AP270" i="30"/>
  <c r="V270" i="30"/>
  <c r="D270" i="30"/>
  <c r="AG270" i="30"/>
  <c r="BJ270" i="30"/>
  <c r="AO270" i="30"/>
  <c r="T271" i="30"/>
  <c r="BA271" i="30"/>
  <c r="AB271" i="30"/>
  <c r="BJ271" i="30"/>
  <c r="BD271" i="30"/>
  <c r="Y271" i="30"/>
  <c r="U258" i="30"/>
  <c r="AO259" i="30"/>
  <c r="AL260" i="30"/>
  <c r="Q262" i="30"/>
  <c r="AE262" i="30"/>
  <c r="Z262" i="30"/>
  <c r="AN262" i="30"/>
  <c r="AM262" i="30"/>
  <c r="AG263" i="30"/>
  <c r="AF263" i="30"/>
  <c r="Y263" i="30"/>
  <c r="X263" i="30"/>
  <c r="N263" i="30"/>
  <c r="AO263" i="30"/>
  <c r="AD264" i="30"/>
  <c r="BJ264" i="30"/>
  <c r="AW264" i="30"/>
  <c r="BD264" i="30"/>
  <c r="BL264" i="30"/>
  <c r="J264" i="30"/>
  <c r="BH264" i="30"/>
  <c r="AH264" i="30"/>
  <c r="F265" i="30"/>
  <c r="BB265" i="30"/>
  <c r="AR265" i="30"/>
  <c r="BL265" i="30"/>
  <c r="BC265" i="30"/>
  <c r="AL265" i="30"/>
  <c r="AD265" i="30"/>
  <c r="I265" i="30"/>
  <c r="AE266" i="30"/>
  <c r="AG266" i="30"/>
  <c r="AI266" i="30"/>
  <c r="X266" i="30"/>
  <c r="I266" i="30"/>
  <c r="BH266" i="30"/>
  <c r="BA266" i="30"/>
  <c r="AL266" i="30"/>
  <c r="E267" i="30"/>
  <c r="AL267" i="30"/>
  <c r="G267" i="30"/>
  <c r="O267" i="30"/>
  <c r="X267" i="30"/>
  <c r="AQ267" i="30"/>
  <c r="P267" i="30"/>
  <c r="M267" i="30"/>
  <c r="V268" i="30"/>
  <c r="G268" i="30"/>
  <c r="R268" i="30"/>
  <c r="AW268" i="30"/>
  <c r="P268" i="30"/>
  <c r="AB268" i="30"/>
  <c r="AL268" i="30"/>
  <c r="AR268" i="30"/>
  <c r="BB269" i="30"/>
  <c r="AO269" i="30"/>
  <c r="V269" i="30"/>
  <c r="AW269" i="30"/>
  <c r="F269" i="30"/>
  <c r="BL269" i="30"/>
  <c r="K269" i="30"/>
  <c r="AX269" i="30"/>
  <c r="AB270" i="30"/>
  <c r="AV270" i="30"/>
  <c r="AH270" i="30"/>
  <c r="F270" i="30"/>
  <c r="AE270" i="30"/>
  <c r="T270" i="30"/>
  <c r="L270" i="30"/>
  <c r="AS271" i="30"/>
  <c r="U271" i="30"/>
  <c r="N271" i="30"/>
  <c r="R271" i="30"/>
  <c r="BG258" i="30"/>
  <c r="AH259" i="30"/>
  <c r="U260" i="30"/>
  <c r="F261" i="30"/>
  <c r="I262" i="30"/>
  <c r="AT262" i="30"/>
  <c r="K262" i="30"/>
  <c r="F262" i="30"/>
  <c r="H262" i="30"/>
  <c r="I263" i="30"/>
  <c r="H263" i="30"/>
  <c r="AL263" i="30"/>
  <c r="BD263" i="30"/>
  <c r="W263" i="30"/>
  <c r="BK263" i="30"/>
  <c r="G263" i="30"/>
  <c r="AI264" i="30"/>
  <c r="G264" i="30"/>
  <c r="Q264" i="30"/>
  <c r="AX264" i="30"/>
  <c r="AY264" i="30"/>
  <c r="AZ264" i="30"/>
  <c r="L264" i="30"/>
  <c r="T265" i="30"/>
  <c r="K265" i="30"/>
  <c r="N265" i="30"/>
  <c r="AV265" i="30"/>
  <c r="H265" i="30"/>
  <c r="BM265" i="30"/>
  <c r="Y265" i="30"/>
  <c r="L265" i="30"/>
  <c r="BG266" i="30"/>
  <c r="Q266" i="30"/>
  <c r="AJ266" i="30"/>
  <c r="BL266" i="30"/>
  <c r="V266" i="30"/>
  <c r="M266" i="30"/>
  <c r="S266" i="30"/>
  <c r="AX266" i="30"/>
  <c r="BG267" i="30"/>
  <c r="T267" i="30"/>
  <c r="AM267" i="30"/>
  <c r="BK267" i="30"/>
  <c r="BD267" i="30"/>
  <c r="J267" i="30"/>
  <c r="AX267" i="30"/>
  <c r="AV267" i="30"/>
  <c r="AU268" i="30"/>
  <c r="Y268" i="30"/>
  <c r="AO268" i="30"/>
  <c r="AT268" i="30"/>
  <c r="AG268" i="30"/>
  <c r="AF268" i="30"/>
  <c r="AH268" i="30"/>
  <c r="BB268" i="30"/>
  <c r="AT269" i="30"/>
  <c r="AR269" i="30"/>
  <c r="L269" i="30"/>
  <c r="AS269" i="30"/>
  <c r="N269" i="30"/>
  <c r="AE269" i="30"/>
  <c r="AL269" i="30"/>
  <c r="BH270" i="30"/>
  <c r="M270" i="30"/>
  <c r="AI270" i="30"/>
  <c r="Q270" i="30"/>
  <c r="AX270" i="30"/>
  <c r="Y270" i="30"/>
  <c r="AT270" i="30"/>
  <c r="K270" i="30"/>
  <c r="L271" i="30"/>
  <c r="BH271" i="30"/>
  <c r="BC271" i="30"/>
  <c r="K271" i="30"/>
  <c r="AT271" i="30"/>
  <c r="AZ271" i="30"/>
  <c r="AY271" i="30"/>
  <c r="AK271" i="30"/>
  <c r="T272" i="30"/>
  <c r="AS272" i="30"/>
  <c r="BA272" i="30"/>
  <c r="AK272" i="30"/>
  <c r="N272" i="30"/>
  <c r="AR259" i="30"/>
  <c r="BM260" i="30"/>
  <c r="Q261" i="30"/>
  <c r="O261" i="30"/>
  <c r="BD262" i="30"/>
  <c r="AW262" i="30"/>
  <c r="AL262" i="30"/>
  <c r="R262" i="30"/>
  <c r="S262" i="30"/>
  <c r="AQ263" i="30"/>
  <c r="AV263" i="30"/>
  <c r="BJ263" i="30"/>
  <c r="BB263" i="30"/>
  <c r="BL263" i="30"/>
  <c r="K263" i="30"/>
  <c r="F264" i="30"/>
  <c r="R264" i="30"/>
  <c r="AA264" i="30"/>
  <c r="N264" i="30"/>
  <c r="X264" i="30"/>
  <c r="AN264" i="30"/>
  <c r="BE264" i="30"/>
  <c r="AQ264" i="30"/>
  <c r="AI265" i="30"/>
  <c r="AO265" i="30"/>
  <c r="AY265" i="30"/>
  <c r="AC265" i="30"/>
  <c r="U265" i="30"/>
  <c r="S265" i="30"/>
  <c r="J265" i="30"/>
  <c r="AP266" i="30"/>
  <c r="AK266" i="30"/>
  <c r="U266" i="30"/>
  <c r="H266" i="30"/>
  <c r="BD266" i="30"/>
  <c r="O266" i="30"/>
  <c r="AY266" i="30"/>
  <c r="L266" i="30"/>
  <c r="BJ267" i="30"/>
  <c r="BE267" i="30"/>
  <c r="AG267" i="30"/>
  <c r="Y267" i="30"/>
  <c r="BI267" i="30"/>
  <c r="AE267" i="30"/>
  <c r="AI267" i="30"/>
  <c r="I267" i="30"/>
  <c r="Q268" i="30"/>
  <c r="BE268" i="30"/>
  <c r="S268" i="30"/>
  <c r="L268" i="30"/>
  <c r="BJ268" i="30"/>
  <c r="K268" i="30"/>
  <c r="AQ268" i="30"/>
  <c r="I268" i="30"/>
  <c r="R269" i="30"/>
  <c r="Q269" i="30"/>
  <c r="I269" i="30"/>
  <c r="AF269" i="30"/>
  <c r="AK269" i="30"/>
  <c r="AI269" i="30"/>
  <c r="P269" i="30"/>
  <c r="T269" i="30"/>
  <c r="Z270" i="30"/>
  <c r="BB270" i="30"/>
  <c r="J270" i="30"/>
  <c r="I270" i="30"/>
  <c r="AD270" i="30"/>
  <c r="AF270" i="30"/>
  <c r="AC270" i="30"/>
  <c r="X259" i="30"/>
  <c r="AG260" i="30"/>
  <c r="J261" i="30"/>
  <c r="AC261" i="30"/>
  <c r="AG262" i="30"/>
  <c r="AC262" i="30"/>
  <c r="AR262" i="30"/>
  <c r="AT263" i="30"/>
  <c r="AC263" i="30"/>
  <c r="AU263" i="30"/>
  <c r="BC263" i="30"/>
  <c r="AI263" i="30"/>
  <c r="F263" i="30"/>
  <c r="H264" i="30"/>
  <c r="BC264" i="30"/>
  <c r="P264" i="30"/>
  <c r="AC264" i="30"/>
  <c r="AG264" i="30"/>
  <c r="M264" i="30"/>
  <c r="AR264" i="30"/>
  <c r="BA264" i="30"/>
  <c r="BF265" i="30"/>
  <c r="BJ265" i="30"/>
  <c r="AJ265" i="30"/>
  <c r="R265" i="30"/>
  <c r="O265" i="30"/>
  <c r="X265" i="30"/>
  <c r="D265" i="30"/>
  <c r="AG265" i="30"/>
  <c r="K266" i="30"/>
  <c r="BE266" i="30"/>
  <c r="R266" i="30"/>
  <c r="N266" i="30"/>
  <c r="AO266" i="30"/>
  <c r="AC266" i="30"/>
  <c r="T266" i="30"/>
  <c r="AB266" i="30"/>
  <c r="V267" i="30"/>
  <c r="BM267" i="30"/>
  <c r="H267" i="30"/>
  <c r="AO267" i="30"/>
  <c r="AY267" i="30"/>
  <c r="AU267" i="30"/>
  <c r="AH267" i="30"/>
  <c r="AM268" i="30"/>
  <c r="AI268" i="30"/>
  <c r="BF268" i="30"/>
  <c r="BD268" i="30"/>
  <c r="W268" i="30"/>
  <c r="BG268" i="30"/>
  <c r="H268" i="30"/>
  <c r="G269" i="30"/>
  <c r="AG269" i="30"/>
  <c r="AV269" i="30"/>
  <c r="AH269" i="30"/>
  <c r="BD269" i="30"/>
  <c r="AA269" i="30"/>
  <c r="D269" i="30"/>
  <c r="W269" i="30"/>
  <c r="BC270" i="30"/>
  <c r="BF270" i="30"/>
  <c r="BE270" i="30"/>
  <c r="BG270" i="30"/>
  <c r="AY259" i="30"/>
  <c r="AW260" i="30"/>
  <c r="AK261" i="30"/>
  <c r="V261" i="30"/>
  <c r="AV262" i="30"/>
  <c r="AK262" i="30"/>
  <c r="U262" i="30"/>
  <c r="AY262" i="30"/>
  <c r="O262" i="30"/>
  <c r="S263" i="30"/>
  <c r="P263" i="30"/>
  <c r="BH263" i="30"/>
  <c r="BI263" i="30"/>
  <c r="AM263" i="30"/>
  <c r="U264" i="30"/>
  <c r="T264" i="30"/>
  <c r="E264" i="30"/>
  <c r="AM264" i="30"/>
  <c r="AK264" i="30"/>
  <c r="Z264" i="30"/>
  <c r="BG264" i="30"/>
  <c r="AL264" i="30"/>
  <c r="AB265" i="30"/>
  <c r="AN265" i="30"/>
  <c r="G265" i="30"/>
  <c r="AQ265" i="30"/>
  <c r="BD265" i="30"/>
  <c r="AT265" i="30"/>
  <c r="AH265" i="30"/>
  <c r="AZ265" i="30"/>
  <c r="AN266" i="30"/>
  <c r="AM266" i="30"/>
  <c r="Z266" i="30"/>
  <c r="AW266" i="30"/>
  <c r="E266" i="30"/>
  <c r="AD266" i="30"/>
  <c r="AH266" i="30"/>
  <c r="AF266" i="30"/>
  <c r="AA267" i="30"/>
  <c r="K267" i="30"/>
  <c r="BF267" i="30"/>
  <c r="S267" i="30"/>
  <c r="BA267" i="30"/>
  <c r="D267" i="30"/>
  <c r="AP267" i="30"/>
  <c r="BL268" i="30"/>
  <c r="AX268" i="30"/>
  <c r="AV268" i="30"/>
  <c r="AJ268" i="30"/>
  <c r="BH268" i="30"/>
  <c r="AP268" i="30"/>
  <c r="Z268" i="30"/>
  <c r="AM269" i="30"/>
  <c r="AD269" i="30"/>
  <c r="AB269" i="30"/>
  <c r="BA269" i="30"/>
  <c r="Z269" i="30"/>
  <c r="S269" i="30"/>
  <c r="L259" i="30"/>
  <c r="BA263" i="30"/>
  <c r="AU264" i="30"/>
  <c r="AF265" i="30"/>
  <c r="BJ266" i="30"/>
  <c r="L267" i="30"/>
  <c r="J268" i="30"/>
  <c r="AZ269" i="30"/>
  <c r="BF269" i="30"/>
  <c r="AY270" i="30"/>
  <c r="X271" i="30"/>
  <c r="BI271" i="30"/>
  <c r="AA271" i="30"/>
  <c r="G271" i="30"/>
  <c r="AR271" i="30"/>
  <c r="BC272" i="30"/>
  <c r="BB272" i="30"/>
  <c r="AJ272" i="30"/>
  <c r="AL272" i="30"/>
  <c r="AM272" i="30"/>
  <c r="P272" i="30"/>
  <c r="Y273" i="30"/>
  <c r="AK273" i="30"/>
  <c r="BE273" i="30"/>
  <c r="R273" i="30"/>
  <c r="AH273" i="30"/>
  <c r="AE273" i="30"/>
  <c r="AD273" i="30"/>
  <c r="Q274" i="30"/>
  <c r="BB274" i="30"/>
  <c r="R274" i="30"/>
  <c r="AU274" i="30"/>
  <c r="AP274" i="30"/>
  <c r="BC274" i="30"/>
  <c r="AA274" i="30"/>
  <c r="BG274" i="30"/>
  <c r="G275" i="30"/>
  <c r="BE275" i="30"/>
  <c r="AU275" i="30"/>
  <c r="X275" i="30"/>
  <c r="BB275" i="30"/>
  <c r="AM275" i="30"/>
  <c r="D275" i="30"/>
  <c r="AB275" i="30"/>
  <c r="K276" i="30"/>
  <c r="E276" i="30"/>
  <c r="AQ276" i="30"/>
  <c r="AF276" i="30"/>
  <c r="BC276" i="30"/>
  <c r="BI276" i="30"/>
  <c r="AK276" i="30"/>
  <c r="AX276" i="30"/>
  <c r="BG277" i="30"/>
  <c r="AT277" i="30"/>
  <c r="AP277" i="30"/>
  <c r="X277" i="30"/>
  <c r="R277" i="30"/>
  <c r="BH277" i="30"/>
  <c r="AC277" i="30"/>
  <c r="AK277" i="30"/>
  <c r="O278" i="30"/>
  <c r="W278" i="30"/>
  <c r="AZ278" i="30"/>
  <c r="BD278" i="30"/>
  <c r="BI278" i="30"/>
  <c r="X278" i="30"/>
  <c r="AN278" i="30"/>
  <c r="AT278" i="30"/>
  <c r="BB279" i="30"/>
  <c r="I279" i="30"/>
  <c r="BL279" i="30"/>
  <c r="H279" i="30"/>
  <c r="K279" i="30"/>
  <c r="S279" i="30"/>
  <c r="AM279" i="30"/>
  <c r="AL279" i="30"/>
  <c r="BA280" i="30"/>
  <c r="BJ260" i="30"/>
  <c r="J263" i="30"/>
  <c r="BF264" i="30"/>
  <c r="BI265" i="30"/>
  <c r="AB267" i="30"/>
  <c r="AN268" i="30"/>
  <c r="AU269" i="30"/>
  <c r="H270" i="30"/>
  <c r="BA270" i="30"/>
  <c r="AV271" i="30"/>
  <c r="AU271" i="30"/>
  <c r="AE271" i="30"/>
  <c r="AD271" i="30"/>
  <c r="AL271" i="30"/>
  <c r="Q272" i="30"/>
  <c r="E272" i="30"/>
  <c r="AD272" i="30"/>
  <c r="I272" i="30"/>
  <c r="AV272" i="30"/>
  <c r="Z273" i="30"/>
  <c r="AZ273" i="30"/>
  <c r="BJ273" i="30"/>
  <c r="T273" i="30"/>
  <c r="BD273" i="30"/>
  <c r="O273" i="30"/>
  <c r="H273" i="30"/>
  <c r="AO274" i="30"/>
  <c r="AG274" i="30"/>
  <c r="AM274" i="30"/>
  <c r="G274" i="30"/>
  <c r="Z274" i="30"/>
  <c r="U274" i="30"/>
  <c r="AT274" i="30"/>
  <c r="V275" i="30"/>
  <c r="AI275" i="30"/>
  <c r="W275" i="30"/>
  <c r="P275" i="30"/>
  <c r="O275" i="30"/>
  <c r="AA275" i="30"/>
  <c r="BK275" i="30"/>
  <c r="H275" i="30"/>
  <c r="AI276" i="30"/>
  <c r="V276" i="30"/>
  <c r="M276" i="30"/>
  <c r="AH276" i="30"/>
  <c r="BK276" i="30"/>
  <c r="H276" i="30"/>
  <c r="BM276" i="30"/>
  <c r="AN276" i="30"/>
  <c r="Z277" i="30"/>
  <c r="E277" i="30"/>
  <c r="BB277" i="30"/>
  <c r="U277" i="30"/>
  <c r="J277" i="30"/>
  <c r="K277" i="30"/>
  <c r="BL277" i="30"/>
  <c r="BE277" i="30"/>
  <c r="BC278" i="30"/>
  <c r="AF278" i="30"/>
  <c r="AE278" i="30"/>
  <c r="AC278" i="30"/>
  <c r="AS278" i="30"/>
  <c r="N278" i="30"/>
  <c r="T278" i="30"/>
  <c r="AB278" i="30"/>
  <c r="T279" i="30"/>
  <c r="Y279" i="30"/>
  <c r="AN279" i="30"/>
  <c r="BC279" i="30"/>
  <c r="AD279" i="30"/>
  <c r="AT279" i="30"/>
  <c r="BE279" i="30"/>
  <c r="V279" i="30"/>
  <c r="V280" i="30"/>
  <c r="BD261" i="30"/>
  <c r="AR263" i="30"/>
  <c r="S264" i="30"/>
  <c r="AE265" i="30"/>
  <c r="AS266" i="30"/>
  <c r="AC267" i="30"/>
  <c r="AC268" i="30"/>
  <c r="BE269" i="30"/>
  <c r="BM270" i="30"/>
  <c r="BK270" i="30"/>
  <c r="W270" i="30"/>
  <c r="AX271" i="30"/>
  <c r="I271" i="30"/>
  <c r="V271" i="30"/>
  <c r="P271" i="30"/>
  <c r="BL271" i="30"/>
  <c r="M272" i="30"/>
  <c r="AZ272" i="30"/>
  <c r="S272" i="30"/>
  <c r="AN272" i="30"/>
  <c r="K272" i="30"/>
  <c r="V272" i="30"/>
  <c r="S273" i="30"/>
  <c r="P273" i="30"/>
  <c r="BL273" i="30"/>
  <c r="I273" i="30"/>
  <c r="W273" i="30"/>
  <c r="BA273" i="30"/>
  <c r="AI273" i="30"/>
  <c r="AJ273" i="30"/>
  <c r="AB274" i="30"/>
  <c r="AQ274" i="30"/>
  <c r="AE274" i="30"/>
  <c r="AI274" i="30"/>
  <c r="P274" i="30"/>
  <c r="BK274" i="30"/>
  <c r="S274" i="30"/>
  <c r="E274" i="30"/>
  <c r="AD275" i="30"/>
  <c r="AT275" i="30"/>
  <c r="AL275" i="30"/>
  <c r="Y275" i="30"/>
  <c r="AO275" i="30"/>
  <c r="AQ275" i="30"/>
  <c r="T275" i="30"/>
  <c r="BG275" i="30"/>
  <c r="BD276" i="30"/>
  <c r="F276" i="30"/>
  <c r="AT276" i="30"/>
  <c r="O276" i="30"/>
  <c r="AM276" i="30"/>
  <c r="BG276" i="30"/>
  <c r="AY276" i="30"/>
  <c r="AL277" i="30"/>
  <c r="I277" i="30"/>
  <c r="AY277" i="30"/>
  <c r="AH277" i="30"/>
  <c r="AW277" i="30"/>
  <c r="AO277" i="30"/>
  <c r="BM277" i="30"/>
  <c r="BK277" i="30"/>
  <c r="G278" i="30"/>
  <c r="BM278" i="30"/>
  <c r="AQ278" i="30"/>
  <c r="AU278" i="30"/>
  <c r="AW278" i="30"/>
  <c r="L278" i="30"/>
  <c r="H278" i="30"/>
  <c r="AX278" i="30"/>
  <c r="O279" i="30"/>
  <c r="AK279" i="30"/>
  <c r="AU279" i="30"/>
  <c r="F279" i="30"/>
  <c r="R279" i="30"/>
  <c r="BJ279" i="30"/>
  <c r="AI279" i="30"/>
  <c r="E279" i="30"/>
  <c r="AF280" i="30"/>
  <c r="O280" i="30"/>
  <c r="AZ280" i="30"/>
  <c r="R280" i="30"/>
  <c r="Q280" i="30"/>
  <c r="AV280" i="30"/>
  <c r="AP261" i="30"/>
  <c r="AK263" i="30"/>
  <c r="BM264" i="30"/>
  <c r="AK265" i="30"/>
  <c r="F266" i="30"/>
  <c r="F267" i="30"/>
  <c r="AD268" i="30"/>
  <c r="BJ269" i="30"/>
  <c r="AU270" i="30"/>
  <c r="R270" i="30"/>
  <c r="BI270" i="30"/>
  <c r="AG271" i="30"/>
  <c r="J271" i="30"/>
  <c r="W271" i="30"/>
  <c r="E271" i="30"/>
  <c r="AO271" i="30"/>
  <c r="U272" i="30"/>
  <c r="AP272" i="30"/>
  <c r="BG272" i="30"/>
  <c r="AF272" i="30"/>
  <c r="AA272" i="30"/>
  <c r="BM272" i="30"/>
  <c r="M273" i="30"/>
  <c r="D273" i="30"/>
  <c r="AX273" i="30"/>
  <c r="AV273" i="30"/>
  <c r="AM273" i="30"/>
  <c r="BG273" i="30"/>
  <c r="V273" i="30"/>
  <c r="AS273" i="30"/>
  <c r="O274" i="30"/>
  <c r="AS274" i="30"/>
  <c r="AL274" i="30"/>
  <c r="AZ274" i="30"/>
  <c r="BH274" i="30"/>
  <c r="BM274" i="30"/>
  <c r="AW274" i="30"/>
  <c r="K274" i="30"/>
  <c r="F275" i="30"/>
  <c r="AP275" i="30"/>
  <c r="N275" i="30"/>
  <c r="BI275" i="30"/>
  <c r="AX275" i="30"/>
  <c r="AK275" i="30"/>
  <c r="AR275" i="30"/>
  <c r="BA275" i="30"/>
  <c r="AC276" i="30"/>
  <c r="AR276" i="30"/>
  <c r="AA276" i="30"/>
  <c r="BJ276" i="30"/>
  <c r="AO276" i="30"/>
  <c r="Q276" i="30"/>
  <c r="Y276" i="30"/>
  <c r="D276" i="30"/>
  <c r="Y277" i="30"/>
  <c r="AA277" i="30"/>
  <c r="BF277" i="30"/>
  <c r="AG277" i="30"/>
  <c r="Q277" i="30"/>
  <c r="BD277" i="30"/>
  <c r="AN277" i="30"/>
  <c r="AH278" i="30"/>
  <c r="D278" i="30"/>
  <c r="Y278" i="30"/>
  <c r="V278" i="30"/>
  <c r="P278" i="30"/>
  <c r="Q278" i="30"/>
  <c r="S278" i="30"/>
  <c r="X279" i="30"/>
  <c r="AE279" i="30"/>
  <c r="AP279" i="30"/>
  <c r="BG279" i="30"/>
  <c r="AC279" i="30"/>
  <c r="L279" i="30"/>
  <c r="P279" i="30"/>
  <c r="E262" i="30"/>
  <c r="AS263" i="30"/>
  <c r="AP264" i="30"/>
  <c r="BG265" i="30"/>
  <c r="AQ266" i="30"/>
  <c r="BH267" i="30"/>
  <c r="U268" i="30"/>
  <c r="BM269" i="30"/>
  <c r="S270" i="30"/>
  <c r="U270" i="30"/>
  <c r="AS270" i="30"/>
  <c r="BG271" i="30"/>
  <c r="D271" i="30"/>
  <c r="AC271" i="30"/>
  <c r="BF271" i="30"/>
  <c r="AR272" i="30"/>
  <c r="AW272" i="30"/>
  <c r="Z272" i="30"/>
  <c r="BJ272" i="30"/>
  <c r="BL272" i="30"/>
  <c r="L272" i="30"/>
  <c r="E273" i="30"/>
  <c r="G273" i="30"/>
  <c r="U273" i="30"/>
  <c r="AF273" i="30"/>
  <c r="K273" i="30"/>
  <c r="L273" i="30"/>
  <c r="BI273" i="30"/>
  <c r="BC273" i="30"/>
  <c r="AK274" i="30"/>
  <c r="J274" i="30"/>
  <c r="AC274" i="30"/>
  <c r="AN274" i="30"/>
  <c r="AH274" i="30"/>
  <c r="BE274" i="30"/>
  <c r="X274" i="30"/>
  <c r="M275" i="30"/>
  <c r="BD275" i="30"/>
  <c r="AC275" i="30"/>
  <c r="R275" i="30"/>
  <c r="AE275" i="30"/>
  <c r="BL275" i="30"/>
  <c r="AJ275" i="30"/>
  <c r="I276" i="30"/>
  <c r="AG276" i="30"/>
  <c r="P276" i="30"/>
  <c r="G276" i="30"/>
  <c r="S276" i="30"/>
  <c r="BL276" i="30"/>
  <c r="BB276" i="30"/>
  <c r="M277" i="30"/>
  <c r="S277" i="30"/>
  <c r="AX277" i="30"/>
  <c r="BI277" i="30"/>
  <c r="P277" i="30"/>
  <c r="AR277" i="30"/>
  <c r="O277" i="30"/>
  <c r="AJ277" i="30"/>
  <c r="AR278" i="30"/>
  <c r="BH278" i="30"/>
  <c r="AD278" i="30"/>
  <c r="AG278" i="30"/>
  <c r="AM278" i="30"/>
  <c r="AI278" i="30"/>
  <c r="M262" i="30"/>
  <c r="AE263" i="30"/>
  <c r="AT264" i="30"/>
  <c r="P265" i="30"/>
  <c r="BI266" i="30"/>
  <c r="AZ267" i="30"/>
  <c r="F268" i="30"/>
  <c r="H269" i="30"/>
  <c r="BL270" i="30"/>
  <c r="BD270" i="30"/>
  <c r="P270" i="30"/>
  <c r="AH271" i="30"/>
  <c r="S271" i="30"/>
  <c r="AJ271" i="30"/>
  <c r="H271" i="30"/>
  <c r="AB272" i="30"/>
  <c r="AY272" i="30"/>
  <c r="AX272" i="30"/>
  <c r="AQ272" i="30"/>
  <c r="R272" i="30"/>
  <c r="AO272" i="30"/>
  <c r="BE272" i="30"/>
  <c r="AY273" i="30"/>
  <c r="AG273" i="30"/>
  <c r="AU273" i="30"/>
  <c r="BB273" i="30"/>
  <c r="AR273" i="30"/>
  <c r="AQ273" i="30"/>
  <c r="N273" i="30"/>
  <c r="F273" i="30"/>
  <c r="AD274" i="30"/>
  <c r="AJ274" i="30"/>
  <c r="BF274" i="30"/>
  <c r="F274" i="30"/>
  <c r="V274" i="30"/>
  <c r="AV274" i="30"/>
  <c r="M274" i="30"/>
  <c r="T274" i="30"/>
  <c r="BM275" i="30"/>
  <c r="AN275" i="30"/>
  <c r="Q275" i="30"/>
  <c r="BJ275" i="30"/>
  <c r="K275" i="30"/>
  <c r="AV275" i="30"/>
  <c r="BC275" i="30"/>
  <c r="J275" i="30"/>
  <c r="AD276" i="30"/>
  <c r="AL276" i="30"/>
  <c r="BH276" i="30"/>
  <c r="U276" i="30"/>
  <c r="Z276" i="30"/>
  <c r="AV276" i="30"/>
  <c r="T276" i="30"/>
  <c r="BA276" i="30"/>
  <c r="AD277" i="30"/>
  <c r="V277" i="30"/>
  <c r="AE277" i="30"/>
  <c r="BJ277" i="30"/>
  <c r="F277" i="30"/>
  <c r="AF277" i="30"/>
  <c r="L277" i="30"/>
  <c r="AU277" i="30"/>
  <c r="K278" i="30"/>
  <c r="F278" i="30"/>
  <c r="AV278" i="30"/>
  <c r="R278" i="30"/>
  <c r="BB278" i="30"/>
  <c r="AO278" i="30"/>
  <c r="BE278" i="30"/>
  <c r="AY278" i="30"/>
  <c r="AA279" i="30"/>
  <c r="W279" i="30"/>
  <c r="AF279" i="30"/>
  <c r="AB279" i="30"/>
  <c r="BM279" i="30"/>
  <c r="BM262" i="30"/>
  <c r="M263" i="30"/>
  <c r="K264" i="30"/>
  <c r="AP265" i="30"/>
  <c r="P266" i="30"/>
  <c r="Z267" i="30"/>
  <c r="X268" i="30"/>
  <c r="U269" i="30"/>
  <c r="E270" i="30"/>
  <c r="AZ270" i="30"/>
  <c r="G270" i="30"/>
  <c r="AI271" i="30"/>
  <c r="Q271" i="30"/>
  <c r="AN271" i="30"/>
  <c r="BK271" i="30"/>
  <c r="D272" i="30"/>
  <c r="AG272" i="30"/>
  <c r="G272" i="30"/>
  <c r="AH272" i="30"/>
  <c r="AT272" i="30"/>
  <c r="BI272" i="30"/>
  <c r="W272" i="30"/>
  <c r="AT273" i="30"/>
  <c r="BK273" i="30"/>
  <c r="AO273" i="30"/>
  <c r="J273" i="30"/>
  <c r="X273" i="30"/>
  <c r="AL273" i="30"/>
  <c r="AA273" i="30"/>
  <c r="AN273" i="30"/>
  <c r="AY274" i="30"/>
  <c r="I274" i="30"/>
  <c r="D274" i="30"/>
  <c r="BJ274" i="30"/>
  <c r="BL274" i="30"/>
  <c r="N274" i="30"/>
  <c r="AR274" i="30"/>
  <c r="BA274" i="30"/>
  <c r="AW275" i="30"/>
  <c r="BH275" i="30"/>
  <c r="AF275" i="30"/>
  <c r="BF275" i="30"/>
  <c r="AH275" i="30"/>
  <c r="AY275" i="30"/>
  <c r="AS275" i="30"/>
  <c r="AU276" i="30"/>
  <c r="AW276" i="30"/>
  <c r="BE276" i="30"/>
  <c r="AJ276" i="30"/>
  <c r="N276" i="30"/>
  <c r="J276" i="30"/>
  <c r="X276" i="30"/>
  <c r="AE276" i="30"/>
  <c r="H277" i="30"/>
  <c r="AQ277" i="30"/>
  <c r="G277" i="30"/>
  <c r="BA277" i="30"/>
  <c r="N277" i="30"/>
  <c r="AB277" i="30"/>
  <c r="AZ277" i="30"/>
  <c r="BK278" i="30"/>
  <c r="Z278" i="30"/>
  <c r="AK278" i="30"/>
  <c r="X262" i="30"/>
  <c r="AE264" i="30"/>
  <c r="AS265" i="30"/>
  <c r="D266" i="30"/>
  <c r="BB267" i="30"/>
  <c r="O268" i="30"/>
  <c r="X269" i="30"/>
  <c r="AY269" i="30"/>
  <c r="AN270" i="30"/>
  <c r="AM270" i="30"/>
  <c r="M271" i="30"/>
  <c r="Z271" i="30"/>
  <c r="O271" i="30"/>
  <c r="AF271" i="30"/>
  <c r="AI272" i="30"/>
  <c r="AU272" i="30"/>
  <c r="H272" i="30"/>
  <c r="F272" i="30"/>
  <c r="AC272" i="30"/>
  <c r="Y272" i="30"/>
  <c r="BD272" i="30"/>
  <c r="BH273" i="30"/>
  <c r="AC273" i="30"/>
  <c r="Q273" i="30"/>
  <c r="BM273" i="30"/>
  <c r="AP273" i="30"/>
  <c r="AB273" i="30"/>
  <c r="AW273" i="30"/>
  <c r="BF273" i="30"/>
  <c r="W274" i="30"/>
  <c r="BI274" i="30"/>
  <c r="AF274" i="30"/>
  <c r="H274" i="30"/>
  <c r="BD274" i="30"/>
  <c r="AX274" i="30"/>
  <c r="Y274" i="30"/>
  <c r="L274" i="30"/>
  <c r="S275" i="30"/>
  <c r="AG275" i="30"/>
  <c r="Z275" i="30"/>
  <c r="AZ275" i="30"/>
  <c r="U275" i="30"/>
  <c r="I275" i="30"/>
  <c r="L275" i="30"/>
  <c r="E275" i="30"/>
  <c r="R276" i="30"/>
  <c r="BF276" i="30"/>
  <c r="AB276" i="30"/>
  <c r="AS276" i="30"/>
  <c r="AZ276" i="30"/>
  <c r="L276" i="30"/>
  <c r="W276" i="30"/>
  <c r="AP276" i="30"/>
  <c r="BC277" i="30"/>
  <c r="D277" i="30"/>
  <c r="AI277" i="30"/>
  <c r="AV277" i="30"/>
  <c r="T277" i="30"/>
  <c r="W277" i="30"/>
  <c r="AM277" i="30"/>
  <c r="AS277" i="30"/>
  <c r="U278" i="30"/>
  <c r="AJ278" i="30"/>
  <c r="BF278" i="30"/>
  <c r="E278" i="30"/>
  <c r="BL278" i="30"/>
  <c r="BG278" i="30"/>
  <c r="AP278" i="30"/>
  <c r="AA278" i="30"/>
  <c r="AS279" i="30"/>
  <c r="N279" i="30"/>
  <c r="AJ279" i="30"/>
  <c r="AL280" i="30"/>
  <c r="AG280" i="30"/>
  <c r="BJ280" i="30"/>
  <c r="G280" i="30"/>
  <c r="AU280" i="30"/>
  <c r="I280" i="30"/>
  <c r="BC280" i="30"/>
  <c r="AR281" i="30"/>
  <c r="AK281" i="30"/>
  <c r="BF281" i="30"/>
  <c r="V281" i="30"/>
  <c r="BB281" i="30"/>
  <c r="O281" i="30"/>
  <c r="E281" i="30"/>
  <c r="BI281" i="30"/>
  <c r="G282" i="30"/>
  <c r="AF282" i="30"/>
  <c r="F282" i="30"/>
  <c r="AB282" i="30"/>
  <c r="AV282" i="30"/>
  <c r="AG282" i="30"/>
  <c r="Y282" i="30"/>
  <c r="K283" i="30"/>
  <c r="AL283" i="30"/>
  <c r="R283" i="30"/>
  <c r="AP283" i="30"/>
  <c r="AA283" i="30"/>
  <c r="BK283" i="30"/>
  <c r="N283" i="30"/>
  <c r="D283" i="30"/>
  <c r="P284" i="30"/>
  <c r="AE284" i="30"/>
  <c r="O284" i="30"/>
  <c r="AO284" i="30"/>
  <c r="Q284" i="30"/>
  <c r="AK284" i="30"/>
  <c r="J284" i="30"/>
  <c r="AI285" i="30"/>
  <c r="AH285" i="30"/>
  <c r="AF285" i="30"/>
  <c r="N285" i="30"/>
  <c r="AP285" i="30"/>
  <c r="BE285" i="30"/>
  <c r="AY285" i="30"/>
  <c r="AA285" i="30"/>
  <c r="AK286" i="30"/>
  <c r="AX286" i="30"/>
  <c r="AI286" i="30"/>
  <c r="V286" i="30"/>
  <c r="AV286" i="30"/>
  <c r="Z286" i="30"/>
  <c r="BC286" i="30"/>
  <c r="BG286" i="30"/>
  <c r="S287" i="30"/>
  <c r="AJ287" i="30"/>
  <c r="AD287" i="30"/>
  <c r="P287" i="30"/>
  <c r="D287" i="30"/>
  <c r="W287" i="30"/>
  <c r="K287" i="30"/>
  <c r="AW288" i="30"/>
  <c r="BI288" i="30"/>
  <c r="AD288" i="30"/>
  <c r="AL288" i="30"/>
  <c r="J288" i="30"/>
  <c r="E288" i="30"/>
  <c r="G288" i="30"/>
  <c r="M288" i="30"/>
  <c r="S289" i="30"/>
  <c r="AI289" i="30"/>
  <c r="BD289" i="30"/>
  <c r="O289" i="30"/>
  <c r="M289" i="30"/>
  <c r="AC289" i="30"/>
  <c r="BI289" i="30"/>
  <c r="W289" i="30"/>
  <c r="AP290" i="30"/>
  <c r="AQ290" i="30"/>
  <c r="Z290" i="30"/>
  <c r="AC290" i="30"/>
  <c r="AZ290" i="30"/>
  <c r="D290" i="30"/>
  <c r="AF290" i="30"/>
  <c r="AL278" i="30"/>
  <c r="AZ279" i="30"/>
  <c r="BA279" i="30"/>
  <c r="J279" i="30"/>
  <c r="BK279" i="30"/>
  <c r="AW280" i="30"/>
  <c r="BG280" i="30"/>
  <c r="BE280" i="30"/>
  <c r="W280" i="30"/>
  <c r="AK280" i="30"/>
  <c r="AI280" i="30"/>
  <c r="BM280" i="30"/>
  <c r="G281" i="30"/>
  <c r="BC281" i="30"/>
  <c r="BG281" i="30"/>
  <c r="AT281" i="30"/>
  <c r="AM281" i="30"/>
  <c r="AN281" i="30"/>
  <c r="AZ281" i="30"/>
  <c r="H281" i="30"/>
  <c r="AZ282" i="30"/>
  <c r="AL282" i="30"/>
  <c r="BE282" i="30"/>
  <c r="BM282" i="30"/>
  <c r="U282" i="30"/>
  <c r="J282" i="30"/>
  <c r="BL282" i="30"/>
  <c r="W283" i="30"/>
  <c r="AQ283" i="30"/>
  <c r="AU283" i="30"/>
  <c r="AH283" i="30"/>
  <c r="BJ283" i="30"/>
  <c r="AI283" i="30"/>
  <c r="BE283" i="30"/>
  <c r="AX283" i="30"/>
  <c r="AD284" i="30"/>
  <c r="AN284" i="30"/>
  <c r="AH284" i="30"/>
  <c r="AR284" i="30"/>
  <c r="AV284" i="30"/>
  <c r="AW284" i="30"/>
  <c r="N284" i="30"/>
  <c r="AG284" i="30"/>
  <c r="S285" i="30"/>
  <c r="F285" i="30"/>
  <c r="Q285" i="30"/>
  <c r="J285" i="30"/>
  <c r="AD285" i="30"/>
  <c r="AZ285" i="30"/>
  <c r="BI285" i="30"/>
  <c r="BG285" i="30"/>
  <c r="Q286" i="30"/>
  <c r="AF286" i="30"/>
  <c r="T286" i="30"/>
  <c r="AL286" i="30"/>
  <c r="BE286" i="30"/>
  <c r="AN286" i="30"/>
  <c r="AT286" i="30"/>
  <c r="AE287" i="30"/>
  <c r="M287" i="30"/>
  <c r="V287" i="30"/>
  <c r="BL287" i="30"/>
  <c r="BE287" i="30"/>
  <c r="AX287" i="30"/>
  <c r="AV287" i="30"/>
  <c r="AC287" i="30"/>
  <c r="AE288" i="30"/>
  <c r="BE288" i="30"/>
  <c r="AS288" i="30"/>
  <c r="AV288" i="30"/>
  <c r="V288" i="30"/>
  <c r="T288" i="30"/>
  <c r="BC288" i="30"/>
  <c r="Q288" i="30"/>
  <c r="AF289" i="30"/>
  <c r="AP289" i="30"/>
  <c r="AY289" i="30"/>
  <c r="J289" i="30"/>
  <c r="R289" i="30"/>
  <c r="AH289" i="30"/>
  <c r="AQ289" i="30"/>
  <c r="AH290" i="30"/>
  <c r="AX290" i="30"/>
  <c r="BD290" i="30"/>
  <c r="BL290" i="30"/>
  <c r="J290" i="30"/>
  <c r="BH290" i="30"/>
  <c r="AU290" i="30"/>
  <c r="I278" i="30"/>
  <c r="AV279" i="30"/>
  <c r="AG279" i="30"/>
  <c r="D279" i="30"/>
  <c r="Z279" i="30"/>
  <c r="AY280" i="30"/>
  <c r="AT280" i="30"/>
  <c r="X280" i="30"/>
  <c r="AN280" i="30"/>
  <c r="N280" i="30"/>
  <c r="AE280" i="30"/>
  <c r="Z281" i="30"/>
  <c r="AW281" i="30"/>
  <c r="BE281" i="30"/>
  <c r="P281" i="30"/>
  <c r="W281" i="30"/>
  <c r="Y281" i="30"/>
  <c r="R281" i="30"/>
  <c r="AD281" i="30"/>
  <c r="AH282" i="30"/>
  <c r="BG282" i="30"/>
  <c r="AT282" i="30"/>
  <c r="K282" i="30"/>
  <c r="BK282" i="30"/>
  <c r="AK282" i="30"/>
  <c r="O282" i="30"/>
  <c r="AQ282" i="30"/>
  <c r="BA283" i="30"/>
  <c r="AV283" i="30"/>
  <c r="BD283" i="30"/>
  <c r="Z283" i="30"/>
  <c r="AK283" i="30"/>
  <c r="H283" i="30"/>
  <c r="BG283" i="30"/>
  <c r="P283" i="30"/>
  <c r="BD284" i="30"/>
  <c r="AA284" i="30"/>
  <c r="AS284" i="30"/>
  <c r="H284" i="30"/>
  <c r="V284" i="30"/>
  <c r="K284" i="30"/>
  <c r="F284" i="30"/>
  <c r="AC285" i="30"/>
  <c r="AG285" i="30"/>
  <c r="M285" i="30"/>
  <c r="I285" i="30"/>
  <c r="H285" i="30"/>
  <c r="V285" i="30"/>
  <c r="BB285" i="30"/>
  <c r="BC285" i="30"/>
  <c r="AS286" i="30"/>
  <c r="BD286" i="30"/>
  <c r="L286" i="30"/>
  <c r="AH286" i="30"/>
  <c r="D286" i="30"/>
  <c r="J286" i="30"/>
  <c r="AM286" i="30"/>
  <c r="G286" i="30"/>
  <c r="AW287" i="30"/>
  <c r="Q287" i="30"/>
  <c r="AB287" i="30"/>
  <c r="Y287" i="30"/>
  <c r="R287" i="30"/>
  <c r="BH287" i="30"/>
  <c r="F287" i="30"/>
  <c r="BC287" i="30"/>
  <c r="BD288" i="30"/>
  <c r="AK288" i="30"/>
  <c r="F288" i="30"/>
  <c r="BA288" i="30"/>
  <c r="AH288" i="30"/>
  <c r="BK288" i="30"/>
  <c r="BJ288" i="30"/>
  <c r="X288" i="30"/>
  <c r="AN289" i="30"/>
  <c r="BJ289" i="30"/>
  <c r="AL289" i="30"/>
  <c r="BL289" i="30"/>
  <c r="AD289" i="30"/>
  <c r="L289" i="30"/>
  <c r="BA289" i="30"/>
  <c r="BF289" i="30"/>
  <c r="AR290" i="30"/>
  <c r="AN290" i="30"/>
  <c r="BJ290" i="30"/>
  <c r="AI290" i="30"/>
  <c r="BE290" i="30"/>
  <c r="F290" i="30"/>
  <c r="AK290" i="30"/>
  <c r="J278" i="30"/>
  <c r="BF279" i="30"/>
  <c r="U279" i="30"/>
  <c r="M279" i="30"/>
  <c r="BD279" i="30"/>
  <c r="AR280" i="30"/>
  <c r="BF280" i="30"/>
  <c r="M280" i="30"/>
  <c r="AC280" i="30"/>
  <c r="BI280" i="30"/>
  <c r="Z280" i="30"/>
  <c r="S280" i="30"/>
  <c r="K281" i="30"/>
  <c r="AS281" i="30"/>
  <c r="AI281" i="30"/>
  <c r="S281" i="30"/>
  <c r="BA281" i="30"/>
  <c r="AG281" i="30"/>
  <c r="I281" i="30"/>
  <c r="F281" i="30"/>
  <c r="AO282" i="30"/>
  <c r="BA282" i="30"/>
  <c r="X282" i="30"/>
  <c r="W282" i="30"/>
  <c r="BF282" i="30"/>
  <c r="L282" i="30"/>
  <c r="D282" i="30"/>
  <c r="AS282" i="30"/>
  <c r="X283" i="30"/>
  <c r="T283" i="30"/>
  <c r="AB283" i="30"/>
  <c r="AD283" i="30"/>
  <c r="BC283" i="30"/>
  <c r="AG283" i="30"/>
  <c r="AW283" i="30"/>
  <c r="Q283" i="30"/>
  <c r="AY284" i="30"/>
  <c r="BF284" i="30"/>
  <c r="BJ284" i="30"/>
  <c r="AZ284" i="30"/>
  <c r="BH284" i="30"/>
  <c r="T284" i="30"/>
  <c r="E284" i="30"/>
  <c r="R284" i="30"/>
  <c r="AB285" i="30"/>
  <c r="L285" i="30"/>
  <c r="AR285" i="30"/>
  <c r="BJ285" i="30"/>
  <c r="T285" i="30"/>
  <c r="AS285" i="30"/>
  <c r="AL285" i="30"/>
  <c r="E286" i="30"/>
  <c r="N286" i="30"/>
  <c r="BA286" i="30"/>
  <c r="K286" i="30"/>
  <c r="AC286" i="30"/>
  <c r="AJ286" i="30"/>
  <c r="AA286" i="30"/>
  <c r="BK286" i="30"/>
  <c r="BD287" i="30"/>
  <c r="AM287" i="30"/>
  <c r="AQ287" i="30"/>
  <c r="E287" i="30"/>
  <c r="AT287" i="30"/>
  <c r="Z287" i="30"/>
  <c r="BJ287" i="30"/>
  <c r="X287" i="30"/>
  <c r="AR288" i="30"/>
  <c r="H288" i="30"/>
  <c r="AF288" i="30"/>
  <c r="BL288" i="30"/>
  <c r="BB288" i="30"/>
  <c r="AO288" i="30"/>
  <c r="AQ288" i="30"/>
  <c r="N289" i="30"/>
  <c r="Q289" i="30"/>
  <c r="T289" i="30"/>
  <c r="E289" i="30"/>
  <c r="I289" i="30"/>
  <c r="AE289" i="30"/>
  <c r="AU289" i="30"/>
  <c r="D289" i="30"/>
  <c r="L290" i="30"/>
  <c r="M290" i="30"/>
  <c r="BF290" i="30"/>
  <c r="AQ279" i="30"/>
  <c r="BI279" i="30"/>
  <c r="Q279" i="30"/>
  <c r="L280" i="30"/>
  <c r="AB280" i="30"/>
  <c r="D280" i="30"/>
  <c r="AJ280" i="30"/>
  <c r="BH280" i="30"/>
  <c r="J280" i="30"/>
  <c r="Q281" i="30"/>
  <c r="AB281" i="30"/>
  <c r="J281" i="30"/>
  <c r="AA281" i="30"/>
  <c r="D281" i="30"/>
  <c r="AP281" i="30"/>
  <c r="AX281" i="30"/>
  <c r="AE281" i="30"/>
  <c r="T282" i="30"/>
  <c r="AI282" i="30"/>
  <c r="AX282" i="30"/>
  <c r="AM282" i="30"/>
  <c r="I282" i="30"/>
  <c r="AD282" i="30"/>
  <c r="V282" i="30"/>
  <c r="AY282" i="30"/>
  <c r="AT283" i="30"/>
  <c r="AO283" i="30"/>
  <c r="AR283" i="30"/>
  <c r="AF283" i="30"/>
  <c r="BM283" i="30"/>
  <c r="AE283" i="30"/>
  <c r="BF283" i="30"/>
  <c r="AT284" i="30"/>
  <c r="S284" i="30"/>
  <c r="I284" i="30"/>
  <c r="BK284" i="30"/>
  <c r="D284" i="30"/>
  <c r="BI284" i="30"/>
  <c r="AM284" i="30"/>
  <c r="W284" i="30"/>
  <c r="D285" i="30"/>
  <c r="BH285" i="30"/>
  <c r="AK285" i="30"/>
  <c r="AM285" i="30"/>
  <c r="AO285" i="30"/>
  <c r="G285" i="30"/>
  <c r="AU285" i="30"/>
  <c r="Y285" i="30"/>
  <c r="BI286" i="30"/>
  <c r="W286" i="30"/>
  <c r="AB286" i="30"/>
  <c r="BL286" i="30"/>
  <c r="S286" i="30"/>
  <c r="O286" i="30"/>
  <c r="AZ286" i="30"/>
  <c r="AS287" i="30"/>
  <c r="N287" i="30"/>
  <c r="AI287" i="30"/>
  <c r="AK287" i="30"/>
  <c r="H287" i="30"/>
  <c r="BA287" i="30"/>
  <c r="AR287" i="30"/>
  <c r="AZ287" i="30"/>
  <c r="AZ288" i="30"/>
  <c r="Y288" i="30"/>
  <c r="AM288" i="30"/>
  <c r="P288" i="30"/>
  <c r="AI288" i="30"/>
  <c r="AT288" i="30"/>
  <c r="S288" i="30"/>
  <c r="W288" i="30"/>
  <c r="AS289" i="30"/>
  <c r="F289" i="30"/>
  <c r="BE289" i="30"/>
  <c r="Y289" i="30"/>
  <c r="BC289" i="30"/>
  <c r="AA289" i="30"/>
  <c r="BG289" i="30"/>
  <c r="AJ289" i="30"/>
  <c r="Y290" i="30"/>
  <c r="BA278" i="30"/>
  <c r="BH279" i="30"/>
  <c r="AW279" i="30"/>
  <c r="AY279" i="30"/>
  <c r="F280" i="30"/>
  <c r="U280" i="30"/>
  <c r="BK280" i="30"/>
  <c r="BD280" i="30"/>
  <c r="AP280" i="30"/>
  <c r="AO280" i="30"/>
  <c r="T280" i="30"/>
  <c r="BK281" i="30"/>
  <c r="U281" i="30"/>
  <c r="BM281" i="30"/>
  <c r="X281" i="30"/>
  <c r="BJ281" i="30"/>
  <c r="N281" i="30"/>
  <c r="AC281" i="30"/>
  <c r="AN282" i="30"/>
  <c r="E282" i="30"/>
  <c r="H282" i="30"/>
  <c r="BI282" i="30"/>
  <c r="AU282" i="30"/>
  <c r="AE282" i="30"/>
  <c r="AJ282" i="30"/>
  <c r="BJ282" i="30"/>
  <c r="AN283" i="30"/>
  <c r="F283" i="30"/>
  <c r="BH283" i="30"/>
  <c r="AJ283" i="30"/>
  <c r="AY283" i="30"/>
  <c r="BI283" i="30"/>
  <c r="BB283" i="30"/>
  <c r="AP284" i="30"/>
  <c r="BA284" i="30"/>
  <c r="BM284" i="30"/>
  <c r="AI284" i="30"/>
  <c r="M284" i="30"/>
  <c r="L284" i="30"/>
  <c r="AJ284" i="30"/>
  <c r="BL284" i="30"/>
  <c r="AE285" i="30"/>
  <c r="E285" i="30"/>
  <c r="BD285" i="30"/>
  <c r="AW285" i="30"/>
  <c r="AN285" i="30"/>
  <c r="AJ285" i="30"/>
  <c r="AQ285" i="30"/>
  <c r="BJ286" i="30"/>
  <c r="AE286" i="30"/>
  <c r="AO286" i="30"/>
  <c r="AU286" i="30"/>
  <c r="P286" i="30"/>
  <c r="AR286" i="30"/>
  <c r="U286" i="30"/>
  <c r="X286" i="30"/>
  <c r="J287" i="30"/>
  <c r="BB287" i="30"/>
  <c r="BM287" i="30"/>
  <c r="AO287" i="30"/>
  <c r="BK287" i="30"/>
  <c r="BG287" i="30"/>
  <c r="AP287" i="30"/>
  <c r="O287" i="30"/>
  <c r="AC288" i="30"/>
  <c r="O288" i="30"/>
  <c r="AX288" i="30"/>
  <c r="BF288" i="30"/>
  <c r="AP288" i="30"/>
  <c r="BH288" i="30"/>
  <c r="I288" i="30"/>
  <c r="BM288" i="30"/>
  <c r="U289" i="30"/>
  <c r="AK289" i="30"/>
  <c r="AB289" i="30"/>
  <c r="BH289" i="30"/>
  <c r="K289" i="30"/>
  <c r="M278" i="30"/>
  <c r="G279" i="30"/>
  <c r="AX279" i="30"/>
  <c r="AO279" i="30"/>
  <c r="BL280" i="30"/>
  <c r="K280" i="30"/>
  <c r="AX280" i="30"/>
  <c r="AM280" i="30"/>
  <c r="AQ280" i="30"/>
  <c r="Y280" i="30"/>
  <c r="E280" i="30"/>
  <c r="T281" i="30"/>
  <c r="AV281" i="30"/>
  <c r="AL281" i="30"/>
  <c r="BL281" i="30"/>
  <c r="AY281" i="30"/>
  <c r="AH281" i="30"/>
  <c r="AF281" i="30"/>
  <c r="M282" i="30"/>
  <c r="BC282" i="30"/>
  <c r="S282" i="30"/>
  <c r="P282" i="30"/>
  <c r="AW282" i="30"/>
  <c r="AP282" i="30"/>
  <c r="BB282" i="30"/>
  <c r="Q282" i="30"/>
  <c r="AZ283" i="30"/>
  <c r="BL283" i="30"/>
  <c r="O283" i="30"/>
  <c r="E283" i="30"/>
  <c r="AC283" i="30"/>
  <c r="M283" i="30"/>
  <c r="U283" i="30"/>
  <c r="G283" i="30"/>
  <c r="X284" i="30"/>
  <c r="U284" i="30"/>
  <c r="AU284" i="30"/>
  <c r="G284" i="30"/>
  <c r="BE284" i="30"/>
  <c r="AC284" i="30"/>
  <c r="AX284" i="30"/>
  <c r="AQ284" i="30"/>
  <c r="P285" i="30"/>
  <c r="AT285" i="30"/>
  <c r="BK285" i="30"/>
  <c r="BA285" i="30"/>
  <c r="BL285" i="30"/>
  <c r="X285" i="30"/>
  <c r="O285" i="30"/>
  <c r="Z285" i="30"/>
  <c r="AW286" i="30"/>
  <c r="Y286" i="30"/>
  <c r="AQ286" i="30"/>
  <c r="AY286" i="30"/>
  <c r="AD286" i="30"/>
  <c r="I286" i="30"/>
  <c r="F286" i="30"/>
  <c r="BM286" i="30"/>
  <c r="BF287" i="30"/>
  <c r="AF287" i="30"/>
  <c r="AN287" i="30"/>
  <c r="U287" i="30"/>
  <c r="G287" i="30"/>
  <c r="AH287" i="30"/>
  <c r="BI287" i="30"/>
  <c r="AG288" i="30"/>
  <c r="AA288" i="30"/>
  <c r="AU288" i="30"/>
  <c r="Z288" i="30"/>
  <c r="AY288" i="30"/>
  <c r="BG288" i="30"/>
  <c r="L288" i="30"/>
  <c r="D288" i="30"/>
  <c r="AG289" i="30"/>
  <c r="H289" i="30"/>
  <c r="G289" i="30"/>
  <c r="AV289" i="30"/>
  <c r="AR289" i="30"/>
  <c r="Z289" i="30"/>
  <c r="BJ278" i="30"/>
  <c r="AH279" i="30"/>
  <c r="AR279" i="30"/>
  <c r="AA280" i="30"/>
  <c r="BB280" i="30"/>
  <c r="H280" i="30"/>
  <c r="AH280" i="30"/>
  <c r="AD280" i="30"/>
  <c r="P280" i="30"/>
  <c r="AS280" i="30"/>
  <c r="M281" i="30"/>
  <c r="BD281" i="30"/>
  <c r="AO281" i="30"/>
  <c r="AJ281" i="30"/>
  <c r="BH281" i="30"/>
  <c r="AQ281" i="30"/>
  <c r="AU281" i="30"/>
  <c r="L281" i="30"/>
  <c r="BH282" i="30"/>
  <c r="AA282" i="30"/>
  <c r="N282" i="30"/>
  <c r="BD282" i="30"/>
  <c r="AR282" i="30"/>
  <c r="R282" i="30"/>
  <c r="AC282" i="30"/>
  <c r="Z282" i="30"/>
  <c r="J283" i="30"/>
  <c r="Y283" i="30"/>
  <c r="S283" i="30"/>
  <c r="AM283" i="30"/>
  <c r="AS283" i="30"/>
  <c r="V283" i="30"/>
  <c r="L283" i="30"/>
  <c r="I283" i="30"/>
  <c r="BB284" i="30"/>
  <c r="AB284" i="30"/>
  <c r="Z284" i="30"/>
  <c r="Y284" i="30"/>
  <c r="BC284" i="30"/>
  <c r="BG284" i="30"/>
  <c r="AL284" i="30"/>
  <c r="AF284" i="30"/>
  <c r="BF285" i="30"/>
  <c r="AX285" i="30"/>
  <c r="K285" i="30"/>
  <c r="U285" i="30"/>
  <c r="R285" i="30"/>
  <c r="W285" i="30"/>
  <c r="BM285" i="30"/>
  <c r="AV285" i="30"/>
  <c r="R286" i="30"/>
  <c r="BB286" i="30"/>
  <c r="AG286" i="30"/>
  <c r="BH286" i="30"/>
  <c r="H286" i="30"/>
  <c r="M286" i="30"/>
  <c r="BF286" i="30"/>
  <c r="AP286" i="30"/>
  <c r="I287" i="30"/>
  <c r="T287" i="30"/>
  <c r="L287" i="30"/>
  <c r="AY287" i="30"/>
  <c r="AL287" i="30"/>
  <c r="AG287" i="30"/>
  <c r="AU287" i="30"/>
  <c r="AA287" i="30"/>
  <c r="AN288" i="30"/>
  <c r="U288" i="30"/>
  <c r="R288" i="30"/>
  <c r="K288" i="30"/>
  <c r="AB288" i="30"/>
  <c r="AJ288" i="30"/>
  <c r="N288" i="30"/>
  <c r="AM289" i="30"/>
  <c r="AO289" i="30"/>
  <c r="P289" i="30"/>
  <c r="V289" i="30"/>
  <c r="AT289" i="30"/>
  <c r="BK289" i="30"/>
  <c r="BM289" i="30"/>
  <c r="AW289" i="30"/>
  <c r="X290" i="30"/>
  <c r="I290" i="30"/>
  <c r="AJ290" i="30"/>
  <c r="AY290" i="30"/>
  <c r="G290" i="30"/>
  <c r="AL291" i="30"/>
  <c r="G291" i="30"/>
  <c r="BC291" i="30"/>
  <c r="AG291" i="30"/>
  <c r="AF291" i="30"/>
  <c r="P291" i="30"/>
  <c r="AZ291" i="30"/>
  <c r="AA291" i="30"/>
  <c r="BG292" i="30"/>
  <c r="AY292" i="30"/>
  <c r="AT292" i="30"/>
  <c r="AV292" i="30"/>
  <c r="H292" i="30"/>
  <c r="AK292" i="30"/>
  <c r="BM292" i="30"/>
  <c r="AN292" i="30"/>
  <c r="AH293" i="30"/>
  <c r="D293" i="30"/>
  <c r="AX293" i="30"/>
  <c r="BH293" i="30"/>
  <c r="AE293" i="30"/>
  <c r="AM293" i="30"/>
  <c r="AF293" i="30"/>
  <c r="G293" i="30"/>
  <c r="AL294" i="30"/>
  <c r="AA294" i="30"/>
  <c r="T294" i="30"/>
  <c r="M294" i="30"/>
  <c r="AD294" i="30"/>
  <c r="R294" i="30"/>
  <c r="J294" i="30"/>
  <c r="AW294" i="30"/>
  <c r="AV295" i="30"/>
  <c r="BI295" i="30"/>
  <c r="O295" i="30"/>
  <c r="BM295" i="30"/>
  <c r="BK295" i="30"/>
  <c r="M295" i="30"/>
  <c r="AA295" i="30"/>
  <c r="G295" i="30"/>
  <c r="I296" i="30"/>
  <c r="M296" i="30"/>
  <c r="BC296" i="30"/>
  <c r="Y296" i="30"/>
  <c r="AF296" i="30"/>
  <c r="G296" i="30"/>
  <c r="BG296" i="30"/>
  <c r="BD297" i="30"/>
  <c r="AJ297" i="30"/>
  <c r="G297" i="30"/>
  <c r="X297" i="30"/>
  <c r="BF297" i="30"/>
  <c r="AA297" i="30"/>
  <c r="I297" i="30"/>
  <c r="BJ297" i="30"/>
  <c r="BD298" i="30"/>
  <c r="BL298" i="30"/>
  <c r="AS298" i="30"/>
  <c r="AB298" i="30"/>
  <c r="BH298" i="30"/>
  <c r="AV298" i="30"/>
  <c r="AQ298" i="30"/>
  <c r="BM298" i="30"/>
  <c r="I299" i="30"/>
  <c r="AV299" i="30"/>
  <c r="AL299" i="30"/>
  <c r="BM299" i="30"/>
  <c r="AK299" i="30"/>
  <c r="BG299" i="30"/>
  <c r="BJ299" i="30"/>
  <c r="G299" i="30"/>
  <c r="BC300" i="30"/>
  <c r="AC300" i="30"/>
  <c r="AO300" i="30"/>
  <c r="AR300" i="30"/>
  <c r="AW300" i="30"/>
  <c r="S300" i="30"/>
  <c r="BD301" i="30"/>
  <c r="AO301" i="30"/>
  <c r="AN301" i="30"/>
  <c r="AP301" i="30"/>
  <c r="AX301" i="30"/>
  <c r="AD301" i="30"/>
  <c r="U301" i="30"/>
  <c r="BC302" i="30"/>
  <c r="AP302" i="30"/>
  <c r="Q302" i="30"/>
  <c r="AO302" i="30"/>
  <c r="D302" i="30"/>
  <c r="J302" i="30"/>
  <c r="T302" i="30"/>
  <c r="AG302" i="30"/>
  <c r="P303" i="30"/>
  <c r="AI303" i="30"/>
  <c r="V303" i="30"/>
  <c r="AL303" i="30"/>
  <c r="Q303" i="30"/>
  <c r="BE303" i="30"/>
  <c r="AU303" i="30"/>
  <c r="AW304" i="30"/>
  <c r="AF304" i="30"/>
  <c r="M304" i="30"/>
  <c r="E304" i="30"/>
  <c r="I304" i="30"/>
  <c r="BC304" i="30"/>
  <c r="BK304" i="30"/>
  <c r="BG304" i="30"/>
  <c r="Q305" i="30"/>
  <c r="BK305" i="30"/>
  <c r="AX305" i="30"/>
  <c r="AV305" i="30"/>
  <c r="H305" i="30"/>
  <c r="BG305" i="30"/>
  <c r="E305" i="30"/>
  <c r="Y305" i="30"/>
  <c r="BE297" i="30"/>
  <c r="AB300" i="30"/>
  <c r="I302" i="30"/>
  <c r="AS302" i="30"/>
  <c r="AC303" i="30"/>
  <c r="T304" i="30"/>
  <c r="AF305" i="30"/>
  <c r="AZ289" i="30"/>
  <c r="AG290" i="30"/>
  <c r="P290" i="30"/>
  <c r="S290" i="30"/>
  <c r="AM290" i="30"/>
  <c r="BK290" i="30"/>
  <c r="AX291" i="30"/>
  <c r="T291" i="30"/>
  <c r="AB291" i="30"/>
  <c r="AD291" i="30"/>
  <c r="BL291" i="30"/>
  <c r="AJ291" i="30"/>
  <c r="P292" i="30"/>
  <c r="N292" i="30"/>
  <c r="AD292" i="30"/>
  <c r="W292" i="30"/>
  <c r="Q292" i="30"/>
  <c r="BD292" i="30"/>
  <c r="BI292" i="30"/>
  <c r="O292" i="30"/>
  <c r="V293" i="30"/>
  <c r="AU293" i="30"/>
  <c r="BC293" i="30"/>
  <c r="AT293" i="30"/>
  <c r="O293" i="30"/>
  <c r="W293" i="30"/>
  <c r="BE293" i="30"/>
  <c r="AV293" i="30"/>
  <c r="H294" i="30"/>
  <c r="Q294" i="30"/>
  <c r="BB294" i="30"/>
  <c r="Y294" i="30"/>
  <c r="AZ294" i="30"/>
  <c r="BK294" i="30"/>
  <c r="N294" i="30"/>
  <c r="AN294" i="30"/>
  <c r="V295" i="30"/>
  <c r="L295" i="30"/>
  <c r="AN295" i="30"/>
  <c r="AZ295" i="30"/>
  <c r="BC295" i="30"/>
  <c r="J295" i="30"/>
  <c r="AC295" i="30"/>
  <c r="BG295" i="30"/>
  <c r="N296" i="30"/>
  <c r="D296" i="30"/>
  <c r="AP296" i="30"/>
  <c r="AT296" i="30"/>
  <c r="J296" i="30"/>
  <c r="AE296" i="30"/>
  <c r="U296" i="30"/>
  <c r="AZ296" i="30"/>
  <c r="AU297" i="30"/>
  <c r="H297" i="30"/>
  <c r="AM297" i="30"/>
  <c r="AO297" i="30"/>
  <c r="AQ297" i="30"/>
  <c r="E297" i="30"/>
  <c r="Z297" i="30"/>
  <c r="T298" i="30"/>
  <c r="O298" i="30"/>
  <c r="AP298" i="30"/>
  <c r="AR298" i="30"/>
  <c r="AC298" i="30"/>
  <c r="D298" i="30"/>
  <c r="AW298" i="30"/>
  <c r="R298" i="30"/>
  <c r="F299" i="30"/>
  <c r="L299" i="30"/>
  <c r="AQ299" i="30"/>
  <c r="AB299" i="30"/>
  <c r="AO299" i="30"/>
  <c r="T299" i="30"/>
  <c r="BK300" i="30"/>
  <c r="BD300" i="30"/>
  <c r="T300" i="30"/>
  <c r="U300" i="30"/>
  <c r="I300" i="30"/>
  <c r="BI300" i="30"/>
  <c r="BJ300" i="30"/>
  <c r="AL300" i="30"/>
  <c r="AA301" i="30"/>
  <c r="BL301" i="30"/>
  <c r="W301" i="30"/>
  <c r="K301" i="30"/>
  <c r="AI301" i="30"/>
  <c r="AT301" i="30"/>
  <c r="P301" i="30"/>
  <c r="BB301" i="30"/>
  <c r="M302" i="30"/>
  <c r="G302" i="30"/>
  <c r="P302" i="30"/>
  <c r="AR302" i="30"/>
  <c r="X302" i="30"/>
  <c r="AI302" i="30"/>
  <c r="BF302" i="30"/>
  <c r="Z302" i="30"/>
  <c r="AJ303" i="30"/>
  <c r="R303" i="30"/>
  <c r="N303" i="30"/>
  <c r="AR303" i="30"/>
  <c r="D303" i="30"/>
  <c r="AG303" i="30"/>
  <c r="AV303" i="30"/>
  <c r="AO303" i="30"/>
  <c r="AR304" i="30"/>
  <c r="Y304" i="30"/>
  <c r="BJ304" i="30"/>
  <c r="AP304" i="30"/>
  <c r="AG304" i="30"/>
  <c r="AN304" i="30"/>
  <c r="AY304" i="30"/>
  <c r="BH304" i="30"/>
  <c r="AT305" i="30"/>
  <c r="AD305" i="30"/>
  <c r="AK305" i="30"/>
  <c r="N305" i="30"/>
  <c r="X305" i="30"/>
  <c r="AA305" i="30"/>
  <c r="AM305" i="30"/>
  <c r="G305" i="30"/>
  <c r="K290" i="30"/>
  <c r="AS294" i="30"/>
  <c r="X295" i="30"/>
  <c r="AV296" i="30"/>
  <c r="R296" i="30"/>
  <c r="AH297" i="30"/>
  <c r="AT297" i="30"/>
  <c r="BK298" i="30"/>
  <c r="AT299" i="30"/>
  <c r="AU300" i="30"/>
  <c r="L300" i="30"/>
  <c r="O301" i="30"/>
  <c r="BG301" i="30"/>
  <c r="AC302" i="30"/>
  <c r="AD303" i="30"/>
  <c r="W303" i="30"/>
  <c r="AU304" i="30"/>
  <c r="AU305" i="30"/>
  <c r="X289" i="30"/>
  <c r="AW290" i="30"/>
  <c r="BI290" i="30"/>
  <c r="R290" i="30"/>
  <c r="AT290" i="30"/>
  <c r="E291" i="30"/>
  <c r="AK291" i="30"/>
  <c r="M291" i="30"/>
  <c r="BA291" i="30"/>
  <c r="AR291" i="30"/>
  <c r="AI291" i="30"/>
  <c r="AT291" i="30"/>
  <c r="L291" i="30"/>
  <c r="AI292" i="30"/>
  <c r="AB292" i="30"/>
  <c r="AA292" i="30"/>
  <c r="AL292" i="30"/>
  <c r="J292" i="30"/>
  <c r="AP292" i="30"/>
  <c r="BL292" i="30"/>
  <c r="M293" i="30"/>
  <c r="AR293" i="30"/>
  <c r="Z293" i="30"/>
  <c r="Y293" i="30"/>
  <c r="AJ293" i="30"/>
  <c r="AZ293" i="30"/>
  <c r="BJ293" i="30"/>
  <c r="BK293" i="30"/>
  <c r="AP294" i="30"/>
  <c r="O294" i="30"/>
  <c r="W294" i="30"/>
  <c r="F294" i="30"/>
  <c r="K294" i="30"/>
  <c r="AG294" i="30"/>
  <c r="D295" i="30"/>
  <c r="Y295" i="30"/>
  <c r="E295" i="30"/>
  <c r="AH295" i="30"/>
  <c r="F295" i="30"/>
  <c r="BE295" i="30"/>
  <c r="N295" i="30"/>
  <c r="BF295" i="30"/>
  <c r="AB296" i="30"/>
  <c r="AX296" i="30"/>
  <c r="W296" i="30"/>
  <c r="AC296" i="30"/>
  <c r="AN296" i="30"/>
  <c r="AM296" i="30"/>
  <c r="L296" i="30"/>
  <c r="BJ296" i="30"/>
  <c r="AW297" i="30"/>
  <c r="Y297" i="30"/>
  <c r="J297" i="30"/>
  <c r="AF297" i="30"/>
  <c r="BC297" i="30"/>
  <c r="BL297" i="30"/>
  <c r="Q297" i="30"/>
  <c r="E298" i="30"/>
  <c r="BF298" i="30"/>
  <c r="BG298" i="30"/>
  <c r="AK298" i="30"/>
  <c r="V298" i="30"/>
  <c r="BB298" i="30"/>
  <c r="AT298" i="30"/>
  <c r="L298" i="30"/>
  <c r="AD299" i="30"/>
  <c r="BB299" i="30"/>
  <c r="Y299" i="30"/>
  <c r="X299" i="30"/>
  <c r="K299" i="30"/>
  <c r="AN299" i="30"/>
  <c r="AC299" i="30"/>
  <c r="BC299" i="30"/>
  <c r="AT300" i="30"/>
  <c r="AP300" i="30"/>
  <c r="Q300" i="30"/>
  <c r="W300" i="30"/>
  <c r="AM300" i="30"/>
  <c r="BA300" i="30"/>
  <c r="BG300" i="30"/>
  <c r="AK300" i="30"/>
  <c r="AS301" i="30"/>
  <c r="X301" i="30"/>
  <c r="BF301" i="30"/>
  <c r="H301" i="30"/>
  <c r="BC301" i="30"/>
  <c r="BK301" i="30"/>
  <c r="BA301" i="30"/>
  <c r="D301" i="30"/>
  <c r="AQ302" i="30"/>
  <c r="L302" i="30"/>
  <c r="Y302" i="30"/>
  <c r="AN302" i="30"/>
  <c r="AW302" i="30"/>
  <c r="BJ302" i="30"/>
  <c r="AE302" i="30"/>
  <c r="BI303" i="30"/>
  <c r="F303" i="30"/>
  <c r="AY303" i="30"/>
  <c r="L303" i="30"/>
  <c r="BB303" i="30"/>
  <c r="AM303" i="30"/>
  <c r="AT303" i="30"/>
  <c r="AC304" i="30"/>
  <c r="N304" i="30"/>
  <c r="BB304" i="30"/>
  <c r="AS304" i="30"/>
  <c r="X304" i="30"/>
  <c r="AK304" i="30"/>
  <c r="V304" i="30"/>
  <c r="BI304" i="30"/>
  <c r="AJ305" i="30"/>
  <c r="AC305" i="30"/>
  <c r="BE305" i="30"/>
  <c r="BI305" i="30"/>
  <c r="O305" i="30"/>
  <c r="AY305" i="30"/>
  <c r="J305" i="30"/>
  <c r="AS305" i="30"/>
  <c r="AV290" i="30"/>
  <c r="BG291" i="30"/>
  <c r="AH291" i="30"/>
  <c r="AE291" i="30"/>
  <c r="AO292" i="30"/>
  <c r="K292" i="30"/>
  <c r="AY293" i="30"/>
  <c r="AK294" i="30"/>
  <c r="AW295" i="30"/>
  <c r="AS295" i="30"/>
  <c r="AH296" i="30"/>
  <c r="AY297" i="30"/>
  <c r="BC298" i="30"/>
  <c r="Z298" i="30"/>
  <c r="AM299" i="30"/>
  <c r="AA300" i="30"/>
  <c r="R301" i="30"/>
  <c r="BB302" i="30"/>
  <c r="Z303" i="30"/>
  <c r="G304" i="30"/>
  <c r="BE304" i="30"/>
  <c r="K305" i="30"/>
  <c r="BB289" i="30"/>
  <c r="AA290" i="30"/>
  <c r="AB290" i="30"/>
  <c r="BG290" i="30"/>
  <c r="E290" i="30"/>
  <c r="BI291" i="30"/>
  <c r="V291" i="30"/>
  <c r="AU291" i="30"/>
  <c r="AV291" i="30"/>
  <c r="AY291" i="30"/>
  <c r="X291" i="30"/>
  <c r="BB291" i="30"/>
  <c r="AP291" i="30"/>
  <c r="AS292" i="30"/>
  <c r="BJ292" i="30"/>
  <c r="AE292" i="30"/>
  <c r="BA292" i="30"/>
  <c r="D292" i="30"/>
  <c r="BH292" i="30"/>
  <c r="AR292" i="30"/>
  <c r="G292" i="30"/>
  <c r="P293" i="30"/>
  <c r="J293" i="30"/>
  <c r="AS293" i="30"/>
  <c r="AL293" i="30"/>
  <c r="N293" i="30"/>
  <c r="AK293" i="30"/>
  <c r="AC293" i="30"/>
  <c r="AO293" i="30"/>
  <c r="AR294" i="30"/>
  <c r="BD294" i="30"/>
  <c r="V294" i="30"/>
  <c r="AY294" i="30"/>
  <c r="AQ294" i="30"/>
  <c r="BH294" i="30"/>
  <c r="BA294" i="30"/>
  <c r="AT294" i="30"/>
  <c r="AJ295" i="30"/>
  <c r="AT295" i="30"/>
  <c r="AR295" i="30"/>
  <c r="T295" i="30"/>
  <c r="AL295" i="30"/>
  <c r="AM295" i="30"/>
  <c r="AD295" i="30"/>
  <c r="Z296" i="30"/>
  <c r="BM296" i="30"/>
  <c r="P296" i="30"/>
  <c r="BI296" i="30"/>
  <c r="S296" i="30"/>
  <c r="X296" i="30"/>
  <c r="AL296" i="30"/>
  <c r="AR296" i="30"/>
  <c r="BI297" i="30"/>
  <c r="AD297" i="30"/>
  <c r="BB297" i="30"/>
  <c r="W297" i="30"/>
  <c r="AV297" i="30"/>
  <c r="BG297" i="30"/>
  <c r="K297" i="30"/>
  <c r="AS297" i="30"/>
  <c r="AN298" i="30"/>
  <c r="AA298" i="30"/>
  <c r="BJ298" i="30"/>
  <c r="X298" i="30"/>
  <c r="AX298" i="30"/>
  <c r="BA298" i="30"/>
  <c r="G298" i="30"/>
  <c r="P299" i="30"/>
  <c r="AZ299" i="30"/>
  <c r="BD299" i="30"/>
  <c r="AJ299" i="30"/>
  <c r="D299" i="30"/>
  <c r="J299" i="30"/>
  <c r="AX299" i="30"/>
  <c r="E299" i="30"/>
  <c r="BH300" i="30"/>
  <c r="AE300" i="30"/>
  <c r="P300" i="30"/>
  <c r="N300" i="30"/>
  <c r="E300" i="30"/>
  <c r="Y300" i="30"/>
  <c r="AX300" i="30"/>
  <c r="AF300" i="30"/>
  <c r="E301" i="30"/>
  <c r="N301" i="30"/>
  <c r="Z301" i="30"/>
  <c r="S301" i="30"/>
  <c r="AV301" i="30"/>
  <c r="I301" i="30"/>
  <c r="Q301" i="30"/>
  <c r="AJ302" i="30"/>
  <c r="BA302" i="30"/>
  <c r="W302" i="30"/>
  <c r="AX302" i="30"/>
  <c r="AU302" i="30"/>
  <c r="AA302" i="30"/>
  <c r="U302" i="30"/>
  <c r="AY302" i="30"/>
  <c r="BF303" i="30"/>
  <c r="K303" i="30"/>
  <c r="BM303" i="30"/>
  <c r="AQ303" i="30"/>
  <c r="BJ303" i="30"/>
  <c r="U303" i="30"/>
  <c r="X303" i="30"/>
  <c r="H303" i="30"/>
  <c r="AB304" i="30"/>
  <c r="AZ304" i="30"/>
  <c r="AI304" i="30"/>
  <c r="BL304" i="30"/>
  <c r="U304" i="30"/>
  <c r="BM304" i="30"/>
  <c r="BA304" i="30"/>
  <c r="AJ304" i="30"/>
  <c r="AB305" i="30"/>
  <c r="BB305" i="30"/>
  <c r="V305" i="30"/>
  <c r="F305" i="30"/>
  <c r="BD305" i="30"/>
  <c r="BF305" i="30"/>
  <c r="Z305" i="30"/>
  <c r="AD290" i="30"/>
  <c r="AZ292" i="30"/>
  <c r="T293" i="30"/>
  <c r="AX294" i="30"/>
  <c r="AF294" i="30"/>
  <c r="AJ296" i="30"/>
  <c r="AR297" i="30"/>
  <c r="BI298" i="30"/>
  <c r="BK299" i="30"/>
  <c r="O300" i="30"/>
  <c r="AG301" i="30"/>
  <c r="AQ301" i="30"/>
  <c r="AZ302" i="30"/>
  <c r="AE303" i="30"/>
  <c r="BL305" i="30"/>
  <c r="AX289" i="30"/>
  <c r="U290" i="30"/>
  <c r="H290" i="30"/>
  <c r="AS290" i="30"/>
  <c r="N290" i="30"/>
  <c r="D291" i="30"/>
  <c r="Q291" i="30"/>
  <c r="BM291" i="30"/>
  <c r="H291" i="30"/>
  <c r="Y291" i="30"/>
  <c r="AO291" i="30"/>
  <c r="O291" i="30"/>
  <c r="R291" i="30"/>
  <c r="L292" i="30"/>
  <c r="E292" i="30"/>
  <c r="M292" i="30"/>
  <c r="AM292" i="30"/>
  <c r="BK292" i="30"/>
  <c r="BB292" i="30"/>
  <c r="Y292" i="30"/>
  <c r="Z292" i="30"/>
  <c r="E293" i="30"/>
  <c r="AN293" i="30"/>
  <c r="K293" i="30"/>
  <c r="BB293" i="30"/>
  <c r="F293" i="30"/>
  <c r="L293" i="30"/>
  <c r="AD293" i="30"/>
  <c r="AP293" i="30"/>
  <c r="D294" i="30"/>
  <c r="E294" i="30"/>
  <c r="BJ294" i="30"/>
  <c r="G294" i="30"/>
  <c r="BM294" i="30"/>
  <c r="AV294" i="30"/>
  <c r="AC294" i="30"/>
  <c r="BF294" i="30"/>
  <c r="AP295" i="30"/>
  <c r="AK295" i="30"/>
  <c r="U295" i="30"/>
  <c r="R295" i="30"/>
  <c r="AE295" i="30"/>
  <c r="AB295" i="30"/>
  <c r="AU295" i="30"/>
  <c r="I295" i="30"/>
  <c r="E296" i="30"/>
  <c r="K296" i="30"/>
  <c r="AW296" i="30"/>
  <c r="BH296" i="30"/>
  <c r="F296" i="30"/>
  <c r="BF296" i="30"/>
  <c r="BA296" i="30"/>
  <c r="AD296" i="30"/>
  <c r="P297" i="30"/>
  <c r="N297" i="30"/>
  <c r="AI297" i="30"/>
  <c r="U297" i="30"/>
  <c r="AN297" i="30"/>
  <c r="AX297" i="30"/>
  <c r="S297" i="30"/>
  <c r="AK297" i="30"/>
  <c r="AD298" i="30"/>
  <c r="AY298" i="30"/>
  <c r="W298" i="30"/>
  <c r="AF298" i="30"/>
  <c r="Q298" i="30"/>
  <c r="AE298" i="30"/>
  <c r="F298" i="30"/>
  <c r="V299" i="30"/>
  <c r="AR299" i="30"/>
  <c r="BH299" i="30"/>
  <c r="U299" i="30"/>
  <c r="BE299" i="30"/>
  <c r="N299" i="30"/>
  <c r="BA299" i="30"/>
  <c r="AF299" i="30"/>
  <c r="AV300" i="30"/>
  <c r="H300" i="30"/>
  <c r="BE300" i="30"/>
  <c r="BB300" i="30"/>
  <c r="AI300" i="30"/>
  <c r="AD300" i="30"/>
  <c r="V300" i="30"/>
  <c r="AJ300" i="30"/>
  <c r="Y301" i="30"/>
  <c r="BI301" i="30"/>
  <c r="AR301" i="30"/>
  <c r="T301" i="30"/>
  <c r="AH301" i="30"/>
  <c r="AL301" i="30"/>
  <c r="AY301" i="30"/>
  <c r="BM301" i="30"/>
  <c r="BE302" i="30"/>
  <c r="AV302" i="30"/>
  <c r="AH302" i="30"/>
  <c r="AM302" i="30"/>
  <c r="AT302" i="30"/>
  <c r="BM302" i="30"/>
  <c r="AF302" i="30"/>
  <c r="BL302" i="30"/>
  <c r="BH303" i="30"/>
  <c r="BA303" i="30"/>
  <c r="AZ303" i="30"/>
  <c r="BG303" i="30"/>
  <c r="AF303" i="30"/>
  <c r="G303" i="30"/>
  <c r="BC303" i="30"/>
  <c r="M303" i="30"/>
  <c r="H304" i="30"/>
  <c r="Q304" i="30"/>
  <c r="AO304" i="30"/>
  <c r="AT304" i="30"/>
  <c r="L304" i="30"/>
  <c r="F304" i="30"/>
  <c r="AD304" i="30"/>
  <c r="AE304" i="30"/>
  <c r="AE305" i="30"/>
  <c r="AG305" i="30"/>
  <c r="AO305" i="30"/>
  <c r="I305" i="30"/>
  <c r="L305" i="30"/>
  <c r="BH305" i="30"/>
  <c r="U305" i="30"/>
  <c r="BJ305" i="30"/>
  <c r="AN291" i="30"/>
  <c r="X292" i="30"/>
  <c r="AI293" i="30"/>
  <c r="AQ293" i="30"/>
  <c r="BG294" i="30"/>
  <c r="BE294" i="30"/>
  <c r="BB295" i="30"/>
  <c r="AS296" i="30"/>
  <c r="R297" i="30"/>
  <c r="M298" i="30"/>
  <c r="BF299" i="30"/>
  <c r="Q299" i="30"/>
  <c r="R300" i="30"/>
  <c r="F301" i="30"/>
  <c r="AB302" i="30"/>
  <c r="AS303" i="30"/>
  <c r="P305" i="30"/>
  <c r="Q290" i="30"/>
  <c r="V290" i="30"/>
  <c r="AO290" i="30"/>
  <c r="AE290" i="30"/>
  <c r="O290" i="30"/>
  <c r="AS291" i="30"/>
  <c r="BK291" i="30"/>
  <c r="I291" i="30"/>
  <c r="Z291" i="30"/>
  <c r="AC291" i="30"/>
  <c r="AQ291" i="30"/>
  <c r="S291" i="30"/>
  <c r="W291" i="30"/>
  <c r="U292" i="30"/>
  <c r="V292" i="30"/>
  <c r="R292" i="30"/>
  <c r="AC292" i="30"/>
  <c r="T292" i="30"/>
  <c r="AU292" i="30"/>
  <c r="AQ292" i="30"/>
  <c r="AF292" i="30"/>
  <c r="AG293" i="30"/>
  <c r="R293" i="30"/>
  <c r="BF293" i="30"/>
  <c r="I293" i="30"/>
  <c r="AW293" i="30"/>
  <c r="AB293" i="30"/>
  <c r="Q293" i="30"/>
  <c r="BC294" i="30"/>
  <c r="L294" i="30"/>
  <c r="AE294" i="30"/>
  <c r="AH294" i="30"/>
  <c r="AJ294" i="30"/>
  <c r="AM294" i="30"/>
  <c r="I294" i="30"/>
  <c r="X294" i="30"/>
  <c r="AF295" i="30"/>
  <c r="AO295" i="30"/>
  <c r="AQ295" i="30"/>
  <c r="Q295" i="30"/>
  <c r="W295" i="30"/>
  <c r="AX295" i="30"/>
  <c r="Z295" i="30"/>
  <c r="BL295" i="30"/>
  <c r="BE296" i="30"/>
  <c r="Q296" i="30"/>
  <c r="AG296" i="30"/>
  <c r="AK296" i="30"/>
  <c r="BB296" i="30"/>
  <c r="BD296" i="30"/>
  <c r="AI296" i="30"/>
  <c r="BM297" i="30"/>
  <c r="AL297" i="30"/>
  <c r="AG297" i="30"/>
  <c r="T297" i="30"/>
  <c r="D297" i="30"/>
  <c r="AZ297" i="30"/>
  <c r="BA297" i="30"/>
  <c r="AP297" i="30"/>
  <c r="P298" i="30"/>
  <c r="U298" i="30"/>
  <c r="N298" i="30"/>
  <c r="AJ298" i="30"/>
  <c r="AU298" i="30"/>
  <c r="I298" i="30"/>
  <c r="Y298" i="30"/>
  <c r="AM298" i="30"/>
  <c r="W299" i="30"/>
  <c r="BL299" i="30"/>
  <c r="M299" i="30"/>
  <c r="AH299" i="30"/>
  <c r="H299" i="30"/>
  <c r="AI299" i="30"/>
  <c r="S299" i="30"/>
  <c r="AY299" i="30"/>
  <c r="G300" i="30"/>
  <c r="BF300" i="30"/>
  <c r="AG300" i="30"/>
  <c r="BL300" i="30"/>
  <c r="X300" i="30"/>
  <c r="AH300" i="30"/>
  <c r="AQ300" i="30"/>
  <c r="Z300" i="30"/>
  <c r="AE301" i="30"/>
  <c r="J301" i="30"/>
  <c r="M301" i="30"/>
  <c r="V301" i="30"/>
  <c r="L301" i="30"/>
  <c r="AJ301" i="30"/>
  <c r="BE301" i="30"/>
  <c r="AF301" i="30"/>
  <c r="F302" i="30"/>
  <c r="O302" i="30"/>
  <c r="BH302" i="30"/>
  <c r="AL302" i="30"/>
  <c r="BK302" i="30"/>
  <c r="H302" i="30"/>
  <c r="K302" i="30"/>
  <c r="AN303" i="30"/>
  <c r="S303" i="30"/>
  <c r="BL303" i="30"/>
  <c r="AK303" i="30"/>
  <c r="AP303" i="30"/>
  <c r="I303" i="30"/>
  <c r="T303" i="30"/>
  <c r="AB303" i="30"/>
  <c r="AV304" i="30"/>
  <c r="AQ304" i="30"/>
  <c r="AL304" i="30"/>
  <c r="D304" i="30"/>
  <c r="AX304" i="30"/>
  <c r="J304" i="30"/>
  <c r="R304" i="30"/>
  <c r="S304" i="30"/>
  <c r="AI305" i="30"/>
  <c r="M305" i="30"/>
  <c r="AH305" i="30"/>
  <c r="AW305" i="30"/>
  <c r="AL305" i="30"/>
  <c r="W305" i="30"/>
  <c r="AP305" i="30"/>
  <c r="AR305" i="30"/>
  <c r="BM290" i="30"/>
  <c r="AG292" i="30"/>
  <c r="BA293" i="30"/>
  <c r="BG293" i="30"/>
  <c r="U294" i="30"/>
  <c r="BH295" i="30"/>
  <c r="H295" i="30"/>
  <c r="AQ296" i="30"/>
  <c r="V297" i="30"/>
  <c r="K298" i="30"/>
  <c r="BE298" i="30"/>
  <c r="R299" i="30"/>
  <c r="AN300" i="30"/>
  <c r="AU301" i="30"/>
  <c r="AK302" i="30"/>
  <c r="BK303" i="30"/>
  <c r="K304" i="30"/>
  <c r="AZ305" i="30"/>
  <c r="BC290" i="30"/>
  <c r="T290" i="30"/>
  <c r="BB290" i="30"/>
  <c r="AL290" i="30"/>
  <c r="W290" i="30"/>
  <c r="BE291" i="30"/>
  <c r="BD291" i="30"/>
  <c r="J291" i="30"/>
  <c r="BF291" i="30"/>
  <c r="U291" i="30"/>
  <c r="F291" i="30"/>
  <c r="BH291" i="30"/>
  <c r="BJ291" i="30"/>
  <c r="BE292" i="30"/>
  <c r="AH292" i="30"/>
  <c r="S292" i="30"/>
  <c r="AX292" i="30"/>
  <c r="BF292" i="30"/>
  <c r="AJ292" i="30"/>
  <c r="F292" i="30"/>
  <c r="BC292" i="30"/>
  <c r="AA293" i="30"/>
  <c r="U293" i="30"/>
  <c r="BI293" i="30"/>
  <c r="X293" i="30"/>
  <c r="BD293" i="30"/>
  <c r="S293" i="30"/>
  <c r="H293" i="30"/>
  <c r="S294" i="30"/>
  <c r="Z294" i="30"/>
  <c r="P294" i="30"/>
  <c r="AB294" i="30"/>
  <c r="AU294" i="30"/>
  <c r="BI294" i="30"/>
  <c r="AO294" i="30"/>
  <c r="AI294" i="30"/>
  <c r="BJ295" i="30"/>
  <c r="S295" i="30"/>
  <c r="BD295" i="30"/>
  <c r="AY295" i="30"/>
  <c r="AI295" i="30"/>
  <c r="BA295" i="30"/>
  <c r="AG295" i="30"/>
  <c r="K295" i="30"/>
  <c r="AO296" i="30"/>
  <c r="AU296" i="30"/>
  <c r="H296" i="30"/>
  <c r="BL296" i="30"/>
  <c r="T296" i="30"/>
  <c r="V296" i="30"/>
  <c r="AY296" i="30"/>
  <c r="AA296" i="30"/>
  <c r="BK297" i="30"/>
  <c r="AB297" i="30"/>
  <c r="M297" i="30"/>
  <c r="F297" i="30"/>
  <c r="AC297" i="30"/>
  <c r="AE297" i="30"/>
  <c r="O297" i="30"/>
  <c r="L297" i="30"/>
  <c r="AI298" i="30"/>
  <c r="J298" i="30"/>
  <c r="AH298" i="30"/>
  <c r="AL298" i="30"/>
  <c r="AG298" i="30"/>
  <c r="AO298" i="30"/>
  <c r="S298" i="30"/>
  <c r="H298" i="30"/>
  <c r="AE299" i="30"/>
  <c r="BI299" i="30"/>
  <c r="Z299" i="30"/>
  <c r="AG299" i="30"/>
  <c r="AS299" i="30"/>
  <c r="AU299" i="30"/>
  <c r="AW299" i="30"/>
  <c r="AP299" i="30"/>
  <c r="AZ300" i="30"/>
  <c r="D300" i="30"/>
  <c r="AS300" i="30"/>
  <c r="AY300" i="30"/>
  <c r="J300" i="30"/>
  <c r="F300" i="30"/>
  <c r="M300" i="30"/>
  <c r="K300" i="30"/>
  <c r="BJ301" i="30"/>
  <c r="AM301" i="30"/>
  <c r="AB301" i="30"/>
  <c r="AK301" i="30"/>
  <c r="G301" i="30"/>
  <c r="BH301" i="30"/>
  <c r="AC301" i="30"/>
  <c r="AW301" i="30"/>
  <c r="S302" i="30"/>
  <c r="BG302" i="30"/>
  <c r="BI302" i="30"/>
  <c r="R302" i="30"/>
  <c r="E302" i="30"/>
  <c r="AD302" i="30"/>
  <c r="N302" i="30"/>
  <c r="V302" i="30"/>
  <c r="Y303" i="30"/>
  <c r="J303" i="30"/>
  <c r="E303" i="30"/>
  <c r="AA303" i="30"/>
  <c r="AW303" i="30"/>
  <c r="AX303" i="30"/>
  <c r="O303" i="30"/>
  <c r="BD303" i="30"/>
  <c r="P304" i="30"/>
  <c r="BF304" i="30"/>
  <c r="AM304" i="30"/>
  <c r="W304" i="30"/>
  <c r="AA304" i="30"/>
  <c r="Z304" i="30"/>
  <c r="AH304" i="30"/>
  <c r="BD304" i="30"/>
  <c r="BC305" i="30"/>
  <c r="BA305" i="30"/>
  <c r="AN305" i="30"/>
  <c r="BM305" i="30"/>
  <c r="D305" i="30"/>
  <c r="T305" i="30"/>
  <c r="R305" i="30"/>
  <c r="BA290" i="30"/>
  <c r="K291" i="30"/>
  <c r="AW291" i="30"/>
  <c r="N291" i="30"/>
  <c r="AM291" i="30"/>
  <c r="AW292" i="30"/>
  <c r="I292" i="30"/>
  <c r="BL293" i="30"/>
  <c r="BM293" i="30"/>
  <c r="BL294" i="30"/>
  <c r="P295" i="30"/>
  <c r="BK296" i="30"/>
  <c r="O296" i="30"/>
  <c r="BH297" i="30"/>
  <c r="AZ298" i="30"/>
  <c r="AA299" i="30"/>
  <c r="O299" i="30"/>
  <c r="BM300" i="30"/>
  <c r="AZ301" i="30"/>
  <c r="BD302" i="30"/>
  <c r="AH303" i="30"/>
  <c r="O304" i="30"/>
  <c r="S305" i="30"/>
  <c r="AQ305" i="30"/>
  <c r="BF145" i="30"/>
  <c r="AI107" i="30"/>
  <c r="BF141" i="30"/>
  <c r="BF162" i="30"/>
  <c r="AI161" i="30"/>
  <c r="AI130" i="30"/>
  <c r="AI120" i="30"/>
  <c r="AI139" i="30"/>
  <c r="AI129" i="30"/>
  <c r="AI144" i="30"/>
  <c r="BF155" i="30"/>
  <c r="AI133" i="30"/>
  <c r="BF161" i="30"/>
  <c r="BF125" i="30"/>
  <c r="BF158" i="30"/>
  <c r="BF127" i="30"/>
  <c r="BF124" i="30"/>
  <c r="AT103" i="30"/>
  <c r="AT121" i="30"/>
  <c r="AT113" i="30"/>
  <c r="AT124" i="30"/>
  <c r="AT129" i="30"/>
  <c r="AT143" i="30"/>
  <c r="AT148" i="30"/>
  <c r="AT153" i="30"/>
  <c r="AK102" i="30"/>
  <c r="AK114" i="30"/>
  <c r="AK124" i="30"/>
  <c r="AK113" i="30"/>
  <c r="AK115" i="30"/>
  <c r="AK129" i="30"/>
  <c r="AK141" i="30"/>
  <c r="AK148" i="30"/>
  <c r="AE104" i="30"/>
  <c r="AE117" i="30"/>
  <c r="AE114" i="30"/>
  <c r="AE118" i="30"/>
  <c r="AE138" i="30"/>
  <c r="AE137" i="30"/>
  <c r="AE151" i="30"/>
  <c r="AE152" i="30"/>
  <c r="BK104" i="30"/>
  <c r="BK108" i="30"/>
  <c r="BK133" i="30"/>
  <c r="BK126" i="30"/>
  <c r="BK139" i="30"/>
  <c r="BK151" i="30"/>
  <c r="BK160" i="30"/>
  <c r="BK156" i="30"/>
  <c r="BC104" i="30"/>
  <c r="BC105" i="30"/>
  <c r="BC134" i="30"/>
  <c r="BC125" i="30"/>
  <c r="BC130" i="30"/>
  <c r="BC137" i="30"/>
  <c r="BC159" i="30"/>
  <c r="BC141" i="30"/>
  <c r="X127" i="30"/>
  <c r="X135" i="30"/>
  <c r="X153" i="30"/>
  <c r="X145" i="30"/>
  <c r="BL105" i="30"/>
  <c r="BL113" i="30"/>
  <c r="BL119" i="30"/>
  <c r="BL127" i="30"/>
  <c r="BL142" i="30"/>
  <c r="BL157" i="30"/>
  <c r="BL145" i="30"/>
  <c r="AN105" i="30"/>
  <c r="AN109" i="30"/>
  <c r="AN118" i="30"/>
  <c r="AN129" i="30"/>
  <c r="AN156" i="30"/>
  <c r="AN120" i="30"/>
  <c r="AN153" i="30"/>
  <c r="AN135" i="30"/>
  <c r="BF153" i="30"/>
  <c r="BF131" i="30"/>
  <c r="BF137" i="30"/>
  <c r="AI116" i="30"/>
  <c r="AI152" i="30"/>
  <c r="AI114" i="30"/>
  <c r="AI125" i="30"/>
  <c r="AI147" i="30"/>
  <c r="AI156" i="30"/>
  <c r="AI153" i="30"/>
  <c r="BF107" i="30"/>
  <c r="BF143" i="30"/>
  <c r="BF128" i="30"/>
  <c r="BF122" i="30"/>
  <c r="BF132" i="30"/>
  <c r="BF104" i="30"/>
  <c r="AT111" i="30"/>
  <c r="AT107" i="30"/>
  <c r="AT118" i="30"/>
  <c r="AT135" i="30"/>
  <c r="AT130" i="30"/>
  <c r="AT152" i="30"/>
  <c r="AT155" i="30"/>
  <c r="AT163" i="30"/>
  <c r="AK110" i="30"/>
  <c r="AK120" i="30"/>
  <c r="AK125" i="30"/>
  <c r="AK121" i="30"/>
  <c r="AK131" i="30"/>
  <c r="AK142" i="30"/>
  <c r="AK144" i="30"/>
  <c r="AK158" i="30"/>
  <c r="AE112" i="30"/>
  <c r="AE122" i="30"/>
  <c r="AE105" i="30"/>
  <c r="AE126" i="30"/>
  <c r="AE139" i="30"/>
  <c r="AE141" i="30"/>
  <c r="AE160" i="30"/>
  <c r="AE149" i="30"/>
  <c r="BK103" i="30"/>
  <c r="BK112" i="30"/>
  <c r="BK114" i="30"/>
  <c r="BK127" i="30"/>
  <c r="BK147" i="30"/>
  <c r="BK134" i="30"/>
  <c r="BK161" i="30"/>
  <c r="BK149" i="30"/>
  <c r="BC103" i="30"/>
  <c r="BC114" i="30"/>
  <c r="BC106" i="30"/>
  <c r="BC135" i="30"/>
  <c r="BC126" i="30"/>
  <c r="BC138" i="30"/>
  <c r="BC140" i="30"/>
  <c r="BC144" i="30"/>
  <c r="X130" i="30"/>
  <c r="X128" i="30"/>
  <c r="X136" i="30"/>
  <c r="X158" i="30"/>
  <c r="X142" i="30"/>
  <c r="BL104" i="30"/>
  <c r="BL123" i="30"/>
  <c r="BL134" i="30"/>
  <c r="BL128" i="30"/>
  <c r="BL122" i="30"/>
  <c r="BL151" i="30"/>
  <c r="BL158" i="30"/>
  <c r="BL149" i="30"/>
  <c r="AN104" i="30"/>
  <c r="AN114" i="30"/>
  <c r="AN125" i="30"/>
  <c r="AN131" i="30"/>
  <c r="AN146" i="30"/>
  <c r="AN137" i="30"/>
  <c r="AN162" i="30"/>
  <c r="BF105" i="30"/>
  <c r="BF130" i="30"/>
  <c r="BF102" i="30"/>
  <c r="AI118" i="30"/>
  <c r="AI137" i="30"/>
  <c r="AI136" i="30"/>
  <c r="AI102" i="30"/>
  <c r="AI163" i="30"/>
  <c r="AI149" i="30"/>
  <c r="AI162" i="30"/>
  <c r="AI142" i="30"/>
  <c r="BF108" i="30"/>
  <c r="BF133" i="30"/>
  <c r="BF116" i="30"/>
  <c r="BF103" i="30"/>
  <c r="BF156" i="30"/>
  <c r="AT102" i="30"/>
  <c r="AT119" i="30"/>
  <c r="AT120" i="30"/>
  <c r="AT146" i="30"/>
  <c r="AT131" i="30"/>
  <c r="AT136" i="30"/>
  <c r="AT139" i="30"/>
  <c r="AK109" i="30"/>
  <c r="AK128" i="30"/>
  <c r="AK126" i="30"/>
  <c r="AK119" i="30"/>
  <c r="AK132" i="30"/>
  <c r="AK151" i="30"/>
  <c r="AK154" i="30"/>
  <c r="AK159" i="30"/>
  <c r="AE103" i="30"/>
  <c r="AE106" i="30"/>
  <c r="AE123" i="30"/>
  <c r="AE127" i="30"/>
  <c r="AE147" i="30"/>
  <c r="AE150" i="30"/>
  <c r="AE161" i="30"/>
  <c r="AE144" i="30"/>
  <c r="BK111" i="30"/>
  <c r="BK122" i="30"/>
  <c r="BK124" i="30"/>
  <c r="BK128" i="30"/>
  <c r="BK155" i="30"/>
  <c r="BK141" i="30"/>
  <c r="BK162" i="30"/>
  <c r="BK152" i="30"/>
  <c r="BC111" i="30"/>
  <c r="BC122" i="30"/>
  <c r="BC107" i="30"/>
  <c r="BC139" i="30"/>
  <c r="BC127" i="30"/>
  <c r="BC143" i="30"/>
  <c r="BC150" i="30"/>
  <c r="BC154" i="30"/>
  <c r="X131" i="30"/>
  <c r="X132" i="30"/>
  <c r="X137" i="30"/>
  <c r="X159" i="30"/>
  <c r="X141" i="30"/>
  <c r="BL103" i="30"/>
  <c r="BL107" i="30"/>
  <c r="BL106" i="30"/>
  <c r="BL124" i="30"/>
  <c r="BL116" i="30"/>
  <c r="BL136" i="30"/>
  <c r="BL159" i="30"/>
  <c r="BL132" i="30"/>
  <c r="AN112" i="30"/>
  <c r="AN107" i="30"/>
  <c r="AN130" i="30"/>
  <c r="AN132" i="30"/>
  <c r="AN126" i="30"/>
  <c r="AN155" i="30"/>
  <c r="AN144" i="30"/>
  <c r="AN139" i="30"/>
  <c r="BF151" i="30"/>
  <c r="BF113" i="30"/>
  <c r="AI160" i="30"/>
  <c r="AI110" i="30"/>
  <c r="AI117" i="30"/>
  <c r="AI105" i="30"/>
  <c r="AI159" i="30"/>
  <c r="AI154" i="30"/>
  <c r="AI140" i="30"/>
  <c r="AI158" i="30"/>
  <c r="BF150" i="30"/>
  <c r="BF117" i="30"/>
  <c r="BF144" i="30"/>
  <c r="BF154" i="30"/>
  <c r="AT110" i="30"/>
  <c r="AT115" i="30"/>
  <c r="AT123" i="30"/>
  <c r="AT154" i="30"/>
  <c r="AT132" i="30"/>
  <c r="AT137" i="30"/>
  <c r="AT149" i="30"/>
  <c r="AT140" i="30"/>
  <c r="AK108" i="30"/>
  <c r="AK105" i="30"/>
  <c r="AK127" i="30"/>
  <c r="AK135" i="30"/>
  <c r="AK147" i="30"/>
  <c r="AK137" i="30"/>
  <c r="AK155" i="30"/>
  <c r="AK160" i="30"/>
  <c r="AE111" i="30"/>
  <c r="AE115" i="30"/>
  <c r="AE116" i="30"/>
  <c r="AE130" i="30"/>
  <c r="AE155" i="30"/>
  <c r="AE159" i="30"/>
  <c r="AE162" i="30"/>
  <c r="AE143" i="30"/>
  <c r="BK102" i="30"/>
  <c r="BK105" i="30"/>
  <c r="BK125" i="30"/>
  <c r="BK118" i="30"/>
  <c r="BK163" i="30"/>
  <c r="BK150" i="30"/>
  <c r="BK135" i="30"/>
  <c r="BK137" i="30"/>
  <c r="BC102" i="30"/>
  <c r="BC117" i="30"/>
  <c r="BC116" i="30"/>
  <c r="BC147" i="30"/>
  <c r="BC146" i="30"/>
  <c r="BC152" i="30"/>
  <c r="BC153" i="30"/>
  <c r="BC157" i="30"/>
  <c r="X126" i="30"/>
  <c r="X133" i="30"/>
  <c r="X138" i="30"/>
  <c r="X150" i="30"/>
  <c r="X151" i="30"/>
  <c r="BL111" i="30"/>
  <c r="BL118" i="30"/>
  <c r="BL112" i="30"/>
  <c r="BL129" i="30"/>
  <c r="BL146" i="30"/>
  <c r="BL147" i="30"/>
  <c r="BL160" i="30"/>
  <c r="BL137" i="30"/>
  <c r="AN103" i="30"/>
  <c r="AN108" i="30"/>
  <c r="AN119" i="30"/>
  <c r="AN133" i="30"/>
  <c r="AN127" i="30"/>
  <c r="AN145" i="30"/>
  <c r="AN147" i="30"/>
  <c r="AN152" i="30"/>
  <c r="BF163" i="30"/>
  <c r="AI119" i="30"/>
  <c r="AI109" i="30"/>
  <c r="AI122" i="30"/>
  <c r="AI121" i="30"/>
  <c r="AI151" i="30"/>
  <c r="AI145" i="30"/>
  <c r="AI150" i="30"/>
  <c r="BF110" i="30"/>
  <c r="BF120" i="30"/>
  <c r="BF157" i="30"/>
  <c r="BF129" i="30"/>
  <c r="BF140" i="30"/>
  <c r="AT109" i="30"/>
  <c r="AT122" i="30"/>
  <c r="AT127" i="30"/>
  <c r="AT162" i="30"/>
  <c r="AT133" i="30"/>
  <c r="AT138" i="30"/>
  <c r="AT158" i="30"/>
  <c r="AT150" i="30"/>
  <c r="AK107" i="30"/>
  <c r="AK122" i="30"/>
  <c r="AK134" i="30"/>
  <c r="AK145" i="30"/>
  <c r="AK156" i="30"/>
  <c r="AK140" i="30"/>
  <c r="AK133" i="30"/>
  <c r="AE102" i="30"/>
  <c r="AE120" i="30"/>
  <c r="AE124" i="30"/>
  <c r="AE131" i="30"/>
  <c r="AE163" i="30"/>
  <c r="AE146" i="30"/>
  <c r="AE148" i="30"/>
  <c r="AE153" i="30"/>
  <c r="BK110" i="30"/>
  <c r="BK120" i="30"/>
  <c r="BK107" i="30"/>
  <c r="BK121" i="30"/>
  <c r="BK145" i="30"/>
  <c r="BK144" i="30"/>
  <c r="BK148" i="30"/>
  <c r="BK146" i="30"/>
  <c r="BC110" i="30"/>
  <c r="BC119" i="30"/>
  <c r="BC115" i="30"/>
  <c r="BC155" i="30"/>
  <c r="BC156" i="30"/>
  <c r="BC142" i="30"/>
  <c r="BC158" i="30"/>
  <c r="BC148" i="30"/>
  <c r="X129" i="30"/>
  <c r="X134" i="30"/>
  <c r="X139" i="30"/>
  <c r="X144" i="30"/>
  <c r="BL102" i="30"/>
  <c r="BL121" i="30"/>
  <c r="BL125" i="30"/>
  <c r="BL135" i="30"/>
  <c r="BL155" i="30"/>
  <c r="BL133" i="30"/>
  <c r="BL161" i="30"/>
  <c r="BL138" i="30"/>
  <c r="AN111" i="30"/>
  <c r="AN117" i="30"/>
  <c r="AN124" i="30"/>
  <c r="AN134" i="30"/>
  <c r="AN128" i="30"/>
  <c r="AN154" i="30"/>
  <c r="AN158" i="30"/>
  <c r="AN163" i="30"/>
  <c r="BF148" i="30"/>
  <c r="BF142" i="30"/>
  <c r="AI124" i="30"/>
  <c r="AI155" i="30"/>
  <c r="AI141" i="30"/>
  <c r="AI111" i="30"/>
  <c r="AI113" i="30"/>
  <c r="AI143" i="30"/>
  <c r="AI131" i="30"/>
  <c r="BF111" i="30"/>
  <c r="BF126" i="30"/>
  <c r="BF139" i="30"/>
  <c r="BF149" i="30"/>
  <c r="BF115" i="30"/>
  <c r="AT108" i="30"/>
  <c r="AT112" i="30"/>
  <c r="AT106" i="30"/>
  <c r="AT116" i="30"/>
  <c r="AT147" i="30"/>
  <c r="AT142" i="30"/>
  <c r="AT159" i="30"/>
  <c r="AT144" i="30"/>
  <c r="AK106" i="30"/>
  <c r="AK116" i="30"/>
  <c r="AK138" i="30"/>
  <c r="AK153" i="30"/>
  <c r="AK150" i="30"/>
  <c r="AK139" i="30"/>
  <c r="AK162" i="30"/>
  <c r="AE110" i="30"/>
  <c r="AE107" i="30"/>
  <c r="AE121" i="30"/>
  <c r="AE132" i="30"/>
  <c r="AE119" i="30"/>
  <c r="AE156" i="30"/>
  <c r="AE140" i="30"/>
  <c r="BK109" i="30"/>
  <c r="BK129" i="30"/>
  <c r="BK123" i="30"/>
  <c r="BK130" i="30"/>
  <c r="BK154" i="30"/>
  <c r="BK157" i="30"/>
  <c r="BK138" i="30"/>
  <c r="BK153" i="30"/>
  <c r="BC109" i="30"/>
  <c r="BC121" i="30"/>
  <c r="BC124" i="30"/>
  <c r="BC163" i="30"/>
  <c r="BC151" i="30"/>
  <c r="BC160" i="30"/>
  <c r="X140" i="30"/>
  <c r="X143" i="30"/>
  <c r="X149" i="30"/>
  <c r="X154" i="30"/>
  <c r="X155" i="30"/>
  <c r="BL110" i="30"/>
  <c r="BL130" i="30"/>
  <c r="BL120" i="30"/>
  <c r="BL140" i="30"/>
  <c r="BL141" i="30"/>
  <c r="BL162" i="30"/>
  <c r="BL139" i="30"/>
  <c r="AN102" i="30"/>
  <c r="AN123" i="30"/>
  <c r="AN122" i="30"/>
  <c r="AN138" i="30"/>
  <c r="AN141" i="30"/>
  <c r="AN149" i="30"/>
  <c r="AN136" i="30"/>
  <c r="AN160" i="30"/>
  <c r="BF136" i="30"/>
  <c r="BF147" i="30"/>
  <c r="BF135" i="30"/>
  <c r="AI146" i="30"/>
  <c r="AI138" i="30"/>
  <c r="AI148" i="30"/>
  <c r="AI157" i="30"/>
  <c r="AI132" i="30"/>
  <c r="AI106" i="30"/>
  <c r="AI103" i="30"/>
  <c r="AI123" i="30"/>
  <c r="AI127" i="30"/>
  <c r="BF146" i="30"/>
  <c r="BF109" i="30"/>
  <c r="BF159" i="30"/>
  <c r="BF121" i="30"/>
  <c r="BF118" i="30"/>
  <c r="AT105" i="30"/>
  <c r="AT134" i="30"/>
  <c r="AT128" i="30"/>
  <c r="AT117" i="30"/>
  <c r="AT156" i="30"/>
  <c r="AT151" i="30"/>
  <c r="AT160" i="30"/>
  <c r="AT157" i="30"/>
  <c r="AK103" i="30"/>
  <c r="AK117" i="30"/>
  <c r="AK104" i="30"/>
  <c r="AK161" i="30"/>
  <c r="AK143" i="30"/>
  <c r="AK157" i="30"/>
  <c r="AK149" i="30"/>
  <c r="AK163" i="30"/>
  <c r="AE109" i="30"/>
  <c r="AE125" i="30"/>
  <c r="AE128" i="30"/>
  <c r="AE133" i="30"/>
  <c r="AE135" i="30"/>
  <c r="AE145" i="30"/>
  <c r="AE157" i="30"/>
  <c r="BK106" i="30"/>
  <c r="BK115" i="30"/>
  <c r="BK117" i="30"/>
  <c r="BK131" i="30"/>
  <c r="BK158" i="30"/>
  <c r="BK140" i="30"/>
  <c r="BK136" i="30"/>
  <c r="BC108" i="30"/>
  <c r="BC129" i="30"/>
  <c r="BC128" i="30"/>
  <c r="BC120" i="30"/>
  <c r="BC131" i="30"/>
  <c r="BC133" i="30"/>
  <c r="BC145" i="30"/>
  <c r="BC161" i="30"/>
  <c r="X148" i="30"/>
  <c r="X152" i="30"/>
  <c r="X147" i="30"/>
  <c r="X162" i="30"/>
  <c r="X160" i="30"/>
  <c r="BL114" i="30"/>
  <c r="BL108" i="30"/>
  <c r="BL117" i="30"/>
  <c r="BL148" i="30"/>
  <c r="BL143" i="30"/>
  <c r="BL144" i="30"/>
  <c r="BL163" i="30"/>
  <c r="BL153" i="30"/>
  <c r="AN110" i="30"/>
  <c r="AN115" i="30"/>
  <c r="AN116" i="30"/>
  <c r="AN140" i="30"/>
  <c r="AN150" i="30"/>
  <c r="AN157" i="30"/>
  <c r="AN161" i="30"/>
  <c r="BF160" i="30"/>
  <c r="BF106" i="30"/>
  <c r="AI115" i="30"/>
  <c r="BF114" i="30"/>
  <c r="AT141" i="30"/>
  <c r="AK146" i="30"/>
  <c r="AE158" i="30"/>
  <c r="BC162" i="30"/>
  <c r="BL126" i="30"/>
  <c r="AN121" i="30"/>
  <c r="AX105" i="30"/>
  <c r="AX108" i="30"/>
  <c r="AX119" i="30"/>
  <c r="AX120" i="30"/>
  <c r="AX109" i="30"/>
  <c r="AX146" i="30"/>
  <c r="AX152" i="30"/>
  <c r="AX162" i="30"/>
  <c r="BE104" i="30"/>
  <c r="BE124" i="30"/>
  <c r="BE127" i="30"/>
  <c r="BE137" i="30"/>
  <c r="BE130" i="30"/>
  <c r="BE136" i="30"/>
  <c r="BE143" i="30"/>
  <c r="BE160" i="30"/>
  <c r="AD102" i="30"/>
  <c r="AD119" i="30"/>
  <c r="AD128" i="30"/>
  <c r="AD132" i="30"/>
  <c r="AD113" i="30"/>
  <c r="AD144" i="30"/>
  <c r="AD152" i="30"/>
  <c r="AD141" i="30"/>
  <c r="BG106" i="30"/>
  <c r="BG115" i="30"/>
  <c r="BG120" i="30"/>
  <c r="BG119" i="30"/>
  <c r="BG141" i="30"/>
  <c r="BG145" i="30"/>
  <c r="BG137" i="30"/>
  <c r="BG154" i="30"/>
  <c r="AU103" i="30"/>
  <c r="AU122" i="30"/>
  <c r="AU124" i="30"/>
  <c r="AU136" i="30"/>
  <c r="AU157" i="30"/>
  <c r="AU131" i="30"/>
  <c r="AU146" i="30"/>
  <c r="AU156" i="30"/>
  <c r="AG104" i="30"/>
  <c r="AG116" i="30"/>
  <c r="AG125" i="30"/>
  <c r="AG141" i="30"/>
  <c r="AG143" i="30"/>
  <c r="AG144" i="30"/>
  <c r="AG160" i="30"/>
  <c r="AG153" i="30"/>
  <c r="BJ102" i="30"/>
  <c r="BJ121" i="30"/>
  <c r="BJ122" i="30"/>
  <c r="BJ130" i="30"/>
  <c r="BJ125" i="30"/>
  <c r="BJ141" i="30"/>
  <c r="BJ123" i="30"/>
  <c r="BJ157" i="30"/>
  <c r="BD103" i="30"/>
  <c r="BD123" i="30"/>
  <c r="BD117" i="30"/>
  <c r="BD156" i="30"/>
  <c r="BD134" i="30"/>
  <c r="AI128" i="30"/>
  <c r="AI112" i="30"/>
  <c r="AT114" i="30"/>
  <c r="AK112" i="30"/>
  <c r="AE113" i="30"/>
  <c r="BK113" i="30"/>
  <c r="BC113" i="30"/>
  <c r="X156" i="30"/>
  <c r="BL156" i="30"/>
  <c r="AN148" i="30"/>
  <c r="AX104" i="30"/>
  <c r="AX114" i="30"/>
  <c r="AX122" i="30"/>
  <c r="AX127" i="30"/>
  <c r="AX112" i="30"/>
  <c r="AX155" i="30"/>
  <c r="AX138" i="30"/>
  <c r="AX140" i="30"/>
  <c r="BE103" i="30"/>
  <c r="BE113" i="30"/>
  <c r="BE128" i="30"/>
  <c r="BE141" i="30"/>
  <c r="BE133" i="30"/>
  <c r="BE144" i="30"/>
  <c r="BE146" i="30"/>
  <c r="BE161" i="30"/>
  <c r="AD110" i="30"/>
  <c r="AD104" i="30"/>
  <c r="AD118" i="30"/>
  <c r="AD133" i="30"/>
  <c r="AD125" i="30"/>
  <c r="AD153" i="30"/>
  <c r="AD139" i="30"/>
  <c r="AD159" i="30"/>
  <c r="BG105" i="30"/>
  <c r="BG103" i="30"/>
  <c r="BG121" i="30"/>
  <c r="BG130" i="30"/>
  <c r="BG150" i="30"/>
  <c r="BG148" i="30"/>
  <c r="BG135" i="30"/>
  <c r="AU111" i="30"/>
  <c r="AU108" i="30"/>
  <c r="AU125" i="30"/>
  <c r="AU139" i="30"/>
  <c r="AU130" i="30"/>
  <c r="AU141" i="30"/>
  <c r="AU149" i="30"/>
  <c r="AG112" i="30"/>
  <c r="AG119" i="30"/>
  <c r="AG110" i="30"/>
  <c r="AG149" i="30"/>
  <c r="AG152" i="30"/>
  <c r="AG154" i="30"/>
  <c r="AG145" i="30"/>
  <c r="AG163" i="30"/>
  <c r="BJ110" i="30"/>
  <c r="BJ119" i="30"/>
  <c r="BJ126" i="30"/>
  <c r="BJ131" i="30"/>
  <c r="BJ135" i="30"/>
  <c r="BJ150" i="30"/>
  <c r="BJ145" i="30"/>
  <c r="BJ160" i="30"/>
  <c r="BD111" i="30"/>
  <c r="BD106" i="30"/>
  <c r="BD120" i="30"/>
  <c r="AI126" i="30"/>
  <c r="AT104" i="30"/>
  <c r="AK123" i="30"/>
  <c r="AE129" i="30"/>
  <c r="BK116" i="30"/>
  <c r="BC118" i="30"/>
  <c r="X161" i="30"/>
  <c r="BL152" i="30"/>
  <c r="AN159" i="30"/>
  <c r="AX103" i="30"/>
  <c r="AX126" i="30"/>
  <c r="AX113" i="30"/>
  <c r="AX128" i="30"/>
  <c r="AX141" i="30"/>
  <c r="AX136" i="30"/>
  <c r="AX139" i="30"/>
  <c r="AX143" i="30"/>
  <c r="BE111" i="30"/>
  <c r="BE107" i="30"/>
  <c r="BE112" i="30"/>
  <c r="BE149" i="30"/>
  <c r="BE139" i="30"/>
  <c r="BE153" i="30"/>
  <c r="BE140" i="30"/>
  <c r="BE162" i="30"/>
  <c r="AD109" i="30"/>
  <c r="AD112" i="30"/>
  <c r="AD126" i="30"/>
  <c r="AD134" i="30"/>
  <c r="AD138" i="30"/>
  <c r="AD148" i="30"/>
  <c r="AD143" i="30"/>
  <c r="AD160" i="30"/>
  <c r="BG104" i="30"/>
  <c r="BG125" i="30"/>
  <c r="BG122" i="30"/>
  <c r="BG131" i="30"/>
  <c r="BG160" i="30"/>
  <c r="BG138" i="30"/>
  <c r="BG144" i="30"/>
  <c r="BG161" i="30"/>
  <c r="AU102" i="30"/>
  <c r="AU105" i="30"/>
  <c r="AU126" i="30"/>
  <c r="AU147" i="30"/>
  <c r="AU132" i="30"/>
  <c r="AU151" i="30"/>
  <c r="AU158" i="30"/>
  <c r="AG103" i="30"/>
  <c r="AG127" i="30"/>
  <c r="AG114" i="30"/>
  <c r="AG157" i="30"/>
  <c r="AG161" i="30"/>
  <c r="AG155" i="30"/>
  <c r="AG135" i="30"/>
  <c r="AG150" i="30"/>
  <c r="BJ109" i="30"/>
  <c r="BJ106" i="30"/>
  <c r="BJ114" i="30"/>
  <c r="BJ115" i="30"/>
  <c r="BJ136" i="30"/>
  <c r="BJ140" i="30"/>
  <c r="BJ139" i="30"/>
  <c r="BJ161" i="30"/>
  <c r="BD102" i="30"/>
  <c r="BD112" i="30"/>
  <c r="BD127" i="30"/>
  <c r="BD119" i="30"/>
  <c r="AI134" i="30"/>
  <c r="BF134" i="30"/>
  <c r="AT126" i="30"/>
  <c r="AK111" i="30"/>
  <c r="AE108" i="30"/>
  <c r="BK119" i="30"/>
  <c r="BC112" i="30"/>
  <c r="X157" i="30"/>
  <c r="BL154" i="30"/>
  <c r="AN143" i="30"/>
  <c r="AX116" i="30"/>
  <c r="AX132" i="30"/>
  <c r="AX123" i="30"/>
  <c r="AX142" i="30"/>
  <c r="AX151" i="30"/>
  <c r="AX144" i="30"/>
  <c r="AX149" i="30"/>
  <c r="AX163" i="30"/>
  <c r="BE102" i="30"/>
  <c r="BE123" i="30"/>
  <c r="BE118" i="30"/>
  <c r="BE157" i="30"/>
  <c r="BE148" i="30"/>
  <c r="BE138" i="30"/>
  <c r="BE151" i="30"/>
  <c r="BE163" i="30"/>
  <c r="AD108" i="30"/>
  <c r="AD117" i="30"/>
  <c r="AD127" i="30"/>
  <c r="AD129" i="30"/>
  <c r="AD140" i="30"/>
  <c r="AD163" i="30"/>
  <c r="AD150" i="30"/>
  <c r="AD161" i="30"/>
  <c r="BG102" i="30"/>
  <c r="BG133" i="30"/>
  <c r="BG123" i="30"/>
  <c r="BG132" i="30"/>
  <c r="BG134" i="30"/>
  <c r="BG142" i="30"/>
  <c r="BG157" i="30"/>
  <c r="AU110" i="30"/>
  <c r="AU123" i="30"/>
  <c r="AU127" i="30"/>
  <c r="AU155" i="30"/>
  <c r="AU144" i="30"/>
  <c r="AU154" i="30"/>
  <c r="AU159" i="30"/>
  <c r="AU133" i="30"/>
  <c r="AG111" i="30"/>
  <c r="AG131" i="30"/>
  <c r="AG122" i="30"/>
  <c r="AG134" i="30"/>
  <c r="AG132" i="30"/>
  <c r="AG142" i="30"/>
  <c r="AG137" i="30"/>
  <c r="BJ108" i="30"/>
  <c r="BJ113" i="30"/>
  <c r="BJ120" i="30"/>
  <c r="BJ133" i="30"/>
  <c r="BJ137" i="30"/>
  <c r="BJ149" i="30"/>
  <c r="BJ142" i="30"/>
  <c r="BJ159" i="30"/>
  <c r="BD110" i="30"/>
  <c r="BD116" i="30"/>
  <c r="BD108" i="30"/>
  <c r="BD128" i="30"/>
  <c r="BD135" i="30"/>
  <c r="BD126" i="30"/>
  <c r="BD162" i="30"/>
  <c r="BD142" i="30"/>
  <c r="AL108" i="30"/>
  <c r="AL106" i="30"/>
  <c r="AI135" i="30"/>
  <c r="BF152" i="30"/>
  <c r="AT125" i="30"/>
  <c r="AK118" i="30"/>
  <c r="AE134" i="30"/>
  <c r="BK132" i="30"/>
  <c r="BC123" i="30"/>
  <c r="X163" i="30"/>
  <c r="BL131" i="30"/>
  <c r="AN151" i="30"/>
  <c r="AX102" i="30"/>
  <c r="AX129" i="30"/>
  <c r="AX130" i="30"/>
  <c r="AX150" i="30"/>
  <c r="AX160" i="30"/>
  <c r="AX154" i="30"/>
  <c r="AX159" i="30"/>
  <c r="AX153" i="30"/>
  <c r="BE110" i="30"/>
  <c r="BE131" i="30"/>
  <c r="BE117" i="30"/>
  <c r="BE158" i="30"/>
  <c r="BE142" i="30"/>
  <c r="BE134" i="30"/>
  <c r="AD105" i="30"/>
  <c r="AD124" i="30"/>
  <c r="AD107" i="30"/>
  <c r="AD137" i="30"/>
  <c r="AD149" i="30"/>
  <c r="AD157" i="30"/>
  <c r="AD151" i="30"/>
  <c r="BG117" i="30"/>
  <c r="BG109" i="30"/>
  <c r="BG124" i="30"/>
  <c r="BG143" i="30"/>
  <c r="BG147" i="30"/>
  <c r="BG139" i="30"/>
  <c r="BG140" i="30"/>
  <c r="BG163" i="30"/>
  <c r="AU109" i="30"/>
  <c r="AU129" i="30"/>
  <c r="AU128" i="30"/>
  <c r="AU163" i="30"/>
  <c r="AU153" i="30"/>
  <c r="AU134" i="30"/>
  <c r="AU160" i="30"/>
  <c r="AU140" i="30"/>
  <c r="AG102" i="30"/>
  <c r="AG108" i="30"/>
  <c r="AG118" i="30"/>
  <c r="AG107" i="30"/>
  <c r="AG139" i="30"/>
  <c r="AG136" i="30"/>
  <c r="AG140" i="30"/>
  <c r="BJ105" i="30"/>
  <c r="BJ128" i="30"/>
  <c r="BJ127" i="30"/>
  <c r="BJ134" i="30"/>
  <c r="BJ138" i="30"/>
  <c r="BJ148" i="30"/>
  <c r="BJ152" i="30"/>
  <c r="BJ147" i="30"/>
  <c r="BD109" i="30"/>
  <c r="BD122" i="30"/>
  <c r="BD125" i="30"/>
  <c r="BD129" i="30"/>
  <c r="BD144" i="30"/>
  <c r="AI104" i="30"/>
  <c r="AK152" i="30"/>
  <c r="AE136" i="30"/>
  <c r="BK142" i="30"/>
  <c r="BC136" i="30"/>
  <c r="X146" i="30"/>
  <c r="BL150" i="30"/>
  <c r="AN142" i="30"/>
  <c r="AX118" i="30"/>
  <c r="AX135" i="30"/>
  <c r="AX131" i="30"/>
  <c r="AX158" i="30"/>
  <c r="AX147" i="30"/>
  <c r="AX157" i="30"/>
  <c r="AX161" i="30"/>
  <c r="BE115" i="30"/>
  <c r="BE109" i="30"/>
  <c r="BE120" i="30"/>
  <c r="BE114" i="30"/>
  <c r="BE145" i="30"/>
  <c r="BE152" i="30"/>
  <c r="BE147" i="30"/>
  <c r="BE132" i="30"/>
  <c r="AD116" i="30"/>
  <c r="AD106" i="30"/>
  <c r="AD123" i="30"/>
  <c r="AD146" i="30"/>
  <c r="AD158" i="30"/>
  <c r="AD156" i="30"/>
  <c r="AD136" i="30"/>
  <c r="BG118" i="30"/>
  <c r="BG111" i="30"/>
  <c r="BG129" i="30"/>
  <c r="BG151" i="30"/>
  <c r="BG156" i="30"/>
  <c r="BG149" i="30"/>
  <c r="BG153" i="30"/>
  <c r="BG162" i="30"/>
  <c r="AU113" i="30"/>
  <c r="AU117" i="30"/>
  <c r="AU114" i="30"/>
  <c r="AU121" i="30"/>
  <c r="AU135" i="30"/>
  <c r="AU142" i="30"/>
  <c r="AU161" i="30"/>
  <c r="AU150" i="30"/>
  <c r="AG115" i="30"/>
  <c r="AG109" i="30"/>
  <c r="AG128" i="30"/>
  <c r="AG120" i="30"/>
  <c r="AG148" i="30"/>
  <c r="AG151" i="30"/>
  <c r="AG133" i="30"/>
  <c r="AG162" i="30"/>
  <c r="BJ112" i="30"/>
  <c r="BJ116" i="30"/>
  <c r="BJ118" i="30"/>
  <c r="BJ146" i="30"/>
  <c r="BJ144" i="30"/>
  <c r="BJ151" i="30"/>
  <c r="BJ155" i="30"/>
  <c r="BJ158" i="30"/>
  <c r="BD114" i="30"/>
  <c r="BD130" i="30"/>
  <c r="BD136" i="30"/>
  <c r="BD131" i="30"/>
  <c r="BD153" i="30"/>
  <c r="BF112" i="30"/>
  <c r="BF138" i="30"/>
  <c r="AT145" i="30"/>
  <c r="AK136" i="30"/>
  <c r="AE154" i="30"/>
  <c r="BK159" i="30"/>
  <c r="BC149" i="30"/>
  <c r="BL109" i="30"/>
  <c r="AN106" i="30"/>
  <c r="AX107" i="30"/>
  <c r="AX125" i="30"/>
  <c r="AX121" i="30"/>
  <c r="AX133" i="30"/>
  <c r="AX110" i="30"/>
  <c r="AX156" i="30"/>
  <c r="AX145" i="30"/>
  <c r="BE106" i="30"/>
  <c r="BE108" i="30"/>
  <c r="BE125" i="30"/>
  <c r="BE121" i="30"/>
  <c r="BE119" i="30"/>
  <c r="BE154" i="30"/>
  <c r="BE155" i="30"/>
  <c r="BE150" i="30"/>
  <c r="AD103" i="30"/>
  <c r="AD121" i="30"/>
  <c r="AD115" i="30"/>
  <c r="AD130" i="30"/>
  <c r="AD154" i="30"/>
  <c r="AD145" i="30"/>
  <c r="AD135" i="30"/>
  <c r="AD147" i="30"/>
  <c r="BG108" i="30"/>
  <c r="BG126" i="30"/>
  <c r="BG112" i="30"/>
  <c r="BG136" i="30"/>
  <c r="BG159" i="30"/>
  <c r="BG146" i="30"/>
  <c r="BG152" i="30"/>
  <c r="BG158" i="30"/>
  <c r="AU104" i="30"/>
  <c r="AU106" i="30"/>
  <c r="AU107" i="30"/>
  <c r="AU120" i="30"/>
  <c r="AU118" i="30"/>
  <c r="AU143" i="30"/>
  <c r="AU145" i="30"/>
  <c r="AU162" i="30"/>
  <c r="AG106" i="30"/>
  <c r="AG124" i="30"/>
  <c r="AG113" i="30"/>
  <c r="AG123" i="30"/>
  <c r="AG129" i="30"/>
  <c r="AG147" i="30"/>
  <c r="AG158" i="30"/>
  <c r="AG146" i="30"/>
  <c r="BJ103" i="30"/>
  <c r="BJ104" i="30"/>
  <c r="BJ117" i="30"/>
  <c r="BJ124" i="30"/>
  <c r="BJ154" i="30"/>
  <c r="BJ153" i="30"/>
  <c r="BJ143" i="30"/>
  <c r="BD105" i="30"/>
  <c r="BD107" i="30"/>
  <c r="BD113" i="30"/>
  <c r="BD140" i="30"/>
  <c r="BD132" i="30"/>
  <c r="BD137" i="30"/>
  <c r="BD150" i="30"/>
  <c r="BD121" i="30"/>
  <c r="AL103" i="30"/>
  <c r="AL115" i="30"/>
  <c r="AL114" i="30"/>
  <c r="BF119" i="30"/>
  <c r="BC132" i="30"/>
  <c r="AX117" i="30"/>
  <c r="BE135" i="30"/>
  <c r="AD155" i="30"/>
  <c r="BG155" i="30"/>
  <c r="AU152" i="30"/>
  <c r="AG156" i="30"/>
  <c r="BJ163" i="30"/>
  <c r="BD147" i="30"/>
  <c r="BD158" i="30"/>
  <c r="BD141" i="30"/>
  <c r="AL104" i="30"/>
  <c r="AL120" i="30"/>
  <c r="AL131" i="30"/>
  <c r="AL162" i="30"/>
  <c r="AL153" i="30"/>
  <c r="AL141" i="30"/>
  <c r="AL145" i="30"/>
  <c r="BB111" i="30"/>
  <c r="BB113" i="30"/>
  <c r="BB117" i="30"/>
  <c r="BB122" i="30"/>
  <c r="BB145" i="30"/>
  <c r="BB131" i="30"/>
  <c r="BB160" i="30"/>
  <c r="BB135" i="30"/>
  <c r="Z126" i="30"/>
  <c r="Z158" i="30"/>
  <c r="Z151" i="30"/>
  <c r="Z153" i="30"/>
  <c r="Z162" i="30"/>
  <c r="BH108" i="30"/>
  <c r="BH110" i="30"/>
  <c r="BH112" i="30"/>
  <c r="BH111" i="30"/>
  <c r="BH160" i="30"/>
  <c r="BH157" i="30"/>
  <c r="BH149" i="30"/>
  <c r="BH163" i="30"/>
  <c r="AY107" i="30"/>
  <c r="AY116" i="30"/>
  <c r="AY115" i="30"/>
  <c r="AY132" i="30"/>
  <c r="AY109" i="30"/>
  <c r="AY148" i="30"/>
  <c r="AY162" i="30"/>
  <c r="AY135" i="30"/>
  <c r="Y131" i="30"/>
  <c r="Y130" i="30"/>
  <c r="Y136" i="30"/>
  <c r="Y143" i="30"/>
  <c r="Y145" i="30"/>
  <c r="AH106" i="30"/>
  <c r="AH118" i="30"/>
  <c r="AH131" i="30"/>
  <c r="AH127" i="30"/>
  <c r="AH133" i="30"/>
  <c r="AH140" i="30"/>
  <c r="AH151" i="30"/>
  <c r="AH156" i="30"/>
  <c r="BI110" i="30"/>
  <c r="BI117" i="30"/>
  <c r="BI119" i="30"/>
  <c r="BI130" i="30"/>
  <c r="BI161" i="30"/>
  <c r="BI149" i="30"/>
  <c r="BI163" i="30"/>
  <c r="BI159" i="30"/>
  <c r="AF104" i="30"/>
  <c r="AF123" i="30"/>
  <c r="AF117" i="30"/>
  <c r="AF140" i="30"/>
  <c r="AF142" i="30"/>
  <c r="AF106" i="30"/>
  <c r="AF162" i="30"/>
  <c r="AF138" i="30"/>
  <c r="BM105" i="30"/>
  <c r="BM108" i="30"/>
  <c r="BM113" i="30"/>
  <c r="BM136" i="30"/>
  <c r="BM132" i="30"/>
  <c r="BM153" i="30"/>
  <c r="BM154" i="30"/>
  <c r="BM140" i="30"/>
  <c r="AV104" i="30"/>
  <c r="AI108" i="30"/>
  <c r="BL115" i="30"/>
  <c r="AX148" i="30"/>
  <c r="BE156" i="30"/>
  <c r="AD142" i="30"/>
  <c r="BG127" i="30"/>
  <c r="AU138" i="30"/>
  <c r="AG159" i="30"/>
  <c r="BD157" i="30"/>
  <c r="BD159" i="30"/>
  <c r="BD154" i="30"/>
  <c r="AL107" i="30"/>
  <c r="AL122" i="30"/>
  <c r="AL132" i="30"/>
  <c r="AL105" i="30"/>
  <c r="AL143" i="30"/>
  <c r="AL151" i="30"/>
  <c r="AL161" i="30"/>
  <c r="BB102" i="30"/>
  <c r="BB121" i="30"/>
  <c r="BB123" i="30"/>
  <c r="BB146" i="30"/>
  <c r="BB155" i="30"/>
  <c r="BB137" i="30"/>
  <c r="BB161" i="30"/>
  <c r="BB148" i="30"/>
  <c r="Z127" i="30"/>
  <c r="Z130" i="30"/>
  <c r="Z140" i="30"/>
  <c r="Z137" i="30"/>
  <c r="Z136" i="30"/>
  <c r="BH107" i="30"/>
  <c r="BH115" i="30"/>
  <c r="BH104" i="30"/>
  <c r="BH131" i="30"/>
  <c r="BH122" i="30"/>
  <c r="BH120" i="30"/>
  <c r="BH150" i="30"/>
  <c r="AY106" i="30"/>
  <c r="AY113" i="30"/>
  <c r="AY102" i="30"/>
  <c r="AY134" i="30"/>
  <c r="AY121" i="30"/>
  <c r="AY157" i="30"/>
  <c r="AY163" i="30"/>
  <c r="AY146" i="30"/>
  <c r="Y132" i="30"/>
  <c r="Y127" i="30"/>
  <c r="Y137" i="30"/>
  <c r="Y133" i="30"/>
  <c r="Y154" i="30"/>
  <c r="AH105" i="30"/>
  <c r="AH110" i="30"/>
  <c r="AH135" i="30"/>
  <c r="AH114" i="30"/>
  <c r="AH134" i="30"/>
  <c r="AH149" i="30"/>
  <c r="AH113" i="30"/>
  <c r="AH143" i="30"/>
  <c r="BI109" i="30"/>
  <c r="BI118" i="30"/>
  <c r="BI121" i="30"/>
  <c r="BI111" i="30"/>
  <c r="BI103" i="30"/>
  <c r="BI139" i="30"/>
  <c r="BI137" i="30"/>
  <c r="AF112" i="30"/>
  <c r="AF116" i="30"/>
  <c r="AF127" i="30"/>
  <c r="AF148" i="30"/>
  <c r="AF151" i="30"/>
  <c r="AF132" i="30"/>
  <c r="AF163" i="30"/>
  <c r="AF149" i="30"/>
  <c r="BM104" i="30"/>
  <c r="BM112" i="30"/>
  <c r="BM121" i="30"/>
  <c r="BM141" i="30"/>
  <c r="BM147" i="30"/>
  <c r="BM143" i="30"/>
  <c r="AN113" i="30"/>
  <c r="AX137" i="30"/>
  <c r="BE159" i="30"/>
  <c r="AD122" i="30"/>
  <c r="BG128" i="30"/>
  <c r="AU137" i="30"/>
  <c r="AG138" i="30"/>
  <c r="BJ156" i="30"/>
  <c r="BD138" i="30"/>
  <c r="BD160" i="30"/>
  <c r="BD155" i="30"/>
  <c r="AL121" i="30"/>
  <c r="AL118" i="30"/>
  <c r="AL133" i="30"/>
  <c r="AL127" i="30"/>
  <c r="AL152" i="30"/>
  <c r="AL142" i="30"/>
  <c r="AL163" i="30"/>
  <c r="BB110" i="30"/>
  <c r="BB119" i="30"/>
  <c r="BB116" i="30"/>
  <c r="BB154" i="30"/>
  <c r="BB140" i="30"/>
  <c r="BB134" i="30"/>
  <c r="BB139" i="30"/>
  <c r="Z128" i="30"/>
  <c r="Z131" i="30"/>
  <c r="Z149" i="30"/>
  <c r="Z147" i="30"/>
  <c r="Z148" i="30"/>
  <c r="BH106" i="30"/>
  <c r="BH126" i="30"/>
  <c r="BH117" i="30"/>
  <c r="BH132" i="30"/>
  <c r="BH114" i="30"/>
  <c r="BH147" i="30"/>
  <c r="BH158" i="30"/>
  <c r="BH162" i="30"/>
  <c r="AY105" i="30"/>
  <c r="AY127" i="30"/>
  <c r="AY114" i="30"/>
  <c r="AY143" i="30"/>
  <c r="AY137" i="30"/>
  <c r="AY125" i="30"/>
  <c r="AY145" i="30"/>
  <c r="Y126" i="30"/>
  <c r="Y144" i="30"/>
  <c r="Y138" i="30"/>
  <c r="Y158" i="30"/>
  <c r="Y163" i="30"/>
  <c r="AH104" i="30"/>
  <c r="AH120" i="30"/>
  <c r="AH119" i="30"/>
  <c r="AH142" i="30"/>
  <c r="AH144" i="30"/>
  <c r="AH139" i="30"/>
  <c r="AH145" i="30"/>
  <c r="AH152" i="30"/>
  <c r="BI108" i="30"/>
  <c r="BI114" i="30"/>
  <c r="BI125" i="30"/>
  <c r="BI115" i="30"/>
  <c r="BI116" i="30"/>
  <c r="BI148" i="30"/>
  <c r="BI146" i="30"/>
  <c r="AF103" i="30"/>
  <c r="AF126" i="30"/>
  <c r="AF115" i="30"/>
  <c r="AF156" i="30"/>
  <c r="AF160" i="30"/>
  <c r="AF136" i="30"/>
  <c r="AF135" i="30"/>
  <c r="AF153" i="30"/>
  <c r="BM103" i="30"/>
  <c r="BM119" i="30"/>
  <c r="BM128" i="30"/>
  <c r="BM149" i="30"/>
  <c r="BM156" i="30"/>
  <c r="BM152" i="30"/>
  <c r="BM139" i="30"/>
  <c r="BM162" i="30"/>
  <c r="BF123" i="30"/>
  <c r="AX106" i="30"/>
  <c r="BE105" i="30"/>
  <c r="AD111" i="30"/>
  <c r="BG107" i="30"/>
  <c r="AU112" i="30"/>
  <c r="AG105" i="30"/>
  <c r="BJ111" i="30"/>
  <c r="BD104" i="30"/>
  <c r="BD143" i="30"/>
  <c r="BD161" i="30"/>
  <c r="BD145" i="30"/>
  <c r="AL113" i="30"/>
  <c r="AL117" i="30"/>
  <c r="AL134" i="30"/>
  <c r="AL128" i="30"/>
  <c r="AL156" i="30"/>
  <c r="AL158" i="30"/>
  <c r="BB109" i="30"/>
  <c r="BB118" i="30"/>
  <c r="BB104" i="30"/>
  <c r="BB162" i="30"/>
  <c r="BB142" i="30"/>
  <c r="BB143" i="30"/>
  <c r="BB136" i="30"/>
  <c r="BB152" i="30"/>
  <c r="Z133" i="30"/>
  <c r="Z145" i="30"/>
  <c r="Z152" i="30"/>
  <c r="Z157" i="30"/>
  <c r="BH105" i="30"/>
  <c r="BH134" i="30"/>
  <c r="BH118" i="30"/>
  <c r="BH133" i="30"/>
  <c r="BH142" i="30"/>
  <c r="BH156" i="30"/>
  <c r="BH159" i="30"/>
  <c r="BH135" i="30"/>
  <c r="AY104" i="30"/>
  <c r="AY133" i="30"/>
  <c r="AY122" i="30"/>
  <c r="AY151" i="30"/>
  <c r="AY138" i="30"/>
  <c r="AY147" i="30"/>
  <c r="AY155" i="30"/>
  <c r="Y129" i="30"/>
  <c r="Y153" i="30"/>
  <c r="Y139" i="30"/>
  <c r="Y159" i="30"/>
  <c r="AH112" i="30"/>
  <c r="AH128" i="30"/>
  <c r="AH122" i="30"/>
  <c r="AH150" i="30"/>
  <c r="AH153" i="30"/>
  <c r="AH148" i="30"/>
  <c r="AH155" i="30"/>
  <c r="AH146" i="30"/>
  <c r="BI107" i="30"/>
  <c r="BI127" i="30"/>
  <c r="BI112" i="30"/>
  <c r="BI132" i="30"/>
  <c r="BI123" i="30"/>
  <c r="BI157" i="30"/>
  <c r="BI142" i="30"/>
  <c r="BI156" i="30"/>
  <c r="AF111" i="30"/>
  <c r="AF130" i="30"/>
  <c r="AF120" i="30"/>
  <c r="AF125" i="30"/>
  <c r="AF141" i="30"/>
  <c r="AF139" i="30"/>
  <c r="AF134" i="30"/>
  <c r="BM111" i="30"/>
  <c r="BM122" i="30"/>
  <c r="BM123" i="30"/>
  <c r="BM157" i="30"/>
  <c r="BM109" i="30"/>
  <c r="BM150" i="30"/>
  <c r="BM142" i="30"/>
  <c r="BM160" i="30"/>
  <c r="AV111" i="30"/>
  <c r="AV124" i="30"/>
  <c r="AV108" i="30"/>
  <c r="AV120" i="30"/>
  <c r="AV139" i="30"/>
  <c r="AV129" i="30"/>
  <c r="AT161" i="30"/>
  <c r="AX115" i="30"/>
  <c r="BE116" i="30"/>
  <c r="AD114" i="30"/>
  <c r="BG110" i="30"/>
  <c r="AU115" i="30"/>
  <c r="AG117" i="30"/>
  <c r="BJ107" i="30"/>
  <c r="BD115" i="30"/>
  <c r="BD152" i="30"/>
  <c r="BD163" i="30"/>
  <c r="AL111" i="30"/>
  <c r="AL119" i="30"/>
  <c r="AL126" i="30"/>
  <c r="AL125" i="30"/>
  <c r="AL139" i="30"/>
  <c r="AL137" i="30"/>
  <c r="AL159" i="30"/>
  <c r="BB108" i="30"/>
  <c r="BB120" i="30"/>
  <c r="BB105" i="30"/>
  <c r="BB129" i="30"/>
  <c r="BB151" i="30"/>
  <c r="BB153" i="30"/>
  <c r="BB144" i="30"/>
  <c r="BB149" i="30"/>
  <c r="Z135" i="30"/>
  <c r="Z154" i="30"/>
  <c r="Z138" i="30"/>
  <c r="Z144" i="30"/>
  <c r="BH103" i="30"/>
  <c r="BH102" i="30"/>
  <c r="BH123" i="30"/>
  <c r="BH121" i="30"/>
  <c r="BH151" i="30"/>
  <c r="BH145" i="30"/>
  <c r="BH143" i="30"/>
  <c r="BH141" i="30"/>
  <c r="AY117" i="30"/>
  <c r="AY110" i="30"/>
  <c r="AY118" i="30"/>
  <c r="AY159" i="30"/>
  <c r="AY142" i="30"/>
  <c r="AY156" i="30"/>
  <c r="AY112" i="30"/>
  <c r="AY149" i="30"/>
  <c r="Y141" i="30"/>
  <c r="Y162" i="30"/>
  <c r="Y148" i="30"/>
  <c r="Y160" i="30"/>
  <c r="Y155" i="30"/>
  <c r="AH103" i="30"/>
  <c r="AH132" i="30"/>
  <c r="AH102" i="30"/>
  <c r="AH158" i="30"/>
  <c r="AH162" i="30"/>
  <c r="AH157" i="30"/>
  <c r="AH163" i="30"/>
  <c r="AH147" i="30"/>
  <c r="BI106" i="30"/>
  <c r="BI105" i="30"/>
  <c r="BI122" i="30"/>
  <c r="BI133" i="30"/>
  <c r="BI143" i="30"/>
  <c r="BI135" i="30"/>
  <c r="BI155" i="30"/>
  <c r="BI147" i="30"/>
  <c r="AF102" i="30"/>
  <c r="AF109" i="30"/>
  <c r="AF124" i="30"/>
  <c r="AF131" i="30"/>
  <c r="AF147" i="30"/>
  <c r="AF158" i="30"/>
  <c r="AF152" i="30"/>
  <c r="AF154" i="30"/>
  <c r="BM102" i="30"/>
  <c r="BM131" i="30"/>
  <c r="BM117" i="30"/>
  <c r="BM116" i="30"/>
  <c r="AK130" i="30"/>
  <c r="AX111" i="30"/>
  <c r="BE126" i="30"/>
  <c r="AD120" i="30"/>
  <c r="BG114" i="30"/>
  <c r="AU116" i="30"/>
  <c r="AG130" i="30"/>
  <c r="BJ132" i="30"/>
  <c r="BD118" i="30"/>
  <c r="BD139" i="30"/>
  <c r="BD151" i="30"/>
  <c r="AL102" i="30"/>
  <c r="AL123" i="30"/>
  <c r="AL124" i="30"/>
  <c r="AL136" i="30"/>
  <c r="AL148" i="30"/>
  <c r="AL140" i="30"/>
  <c r="AL160" i="30"/>
  <c r="AL138" i="30"/>
  <c r="BB107" i="30"/>
  <c r="BB114" i="30"/>
  <c r="BB124" i="30"/>
  <c r="BB130" i="30"/>
  <c r="BB132" i="30"/>
  <c r="BB156" i="30"/>
  <c r="BB147" i="30"/>
  <c r="BB163" i="30"/>
  <c r="Z134" i="30"/>
  <c r="Z163" i="30"/>
  <c r="Z146" i="30"/>
  <c r="Z159" i="30"/>
  <c r="Z139" i="30"/>
  <c r="BH119" i="30"/>
  <c r="BH130" i="30"/>
  <c r="BH124" i="30"/>
  <c r="BH125" i="30"/>
  <c r="BH161" i="30"/>
  <c r="BH155" i="30"/>
  <c r="BH136" i="30"/>
  <c r="BH154" i="30"/>
  <c r="AY126" i="30"/>
  <c r="AY119" i="30"/>
  <c r="AY129" i="30"/>
  <c r="AY120" i="30"/>
  <c r="AY152" i="30"/>
  <c r="AY140" i="30"/>
  <c r="AY141" i="30"/>
  <c r="AY158" i="30"/>
  <c r="Y149" i="30"/>
  <c r="Y140" i="30"/>
  <c r="Y146" i="30"/>
  <c r="Y161" i="30"/>
  <c r="Y152" i="30"/>
  <c r="AH116" i="30"/>
  <c r="AH108" i="30"/>
  <c r="AH117" i="30"/>
  <c r="AH126" i="30"/>
  <c r="AH136" i="30"/>
  <c r="AH159" i="30"/>
  <c r="AH160" i="30"/>
  <c r="BI104" i="30"/>
  <c r="BI113" i="30"/>
  <c r="BI126" i="30"/>
  <c r="BI134" i="30"/>
  <c r="BI152" i="30"/>
  <c r="BI141" i="30"/>
  <c r="BI136" i="30"/>
  <c r="BI144" i="30"/>
  <c r="AF110" i="30"/>
  <c r="AF113" i="30"/>
  <c r="AF122" i="30"/>
  <c r="AF121" i="30"/>
  <c r="AF157" i="30"/>
  <c r="AF159" i="30"/>
  <c r="AF143" i="30"/>
  <c r="AF144" i="30"/>
  <c r="BM115" i="30"/>
  <c r="BM107" i="30"/>
  <c r="BM118" i="30"/>
  <c r="AE142" i="30"/>
  <c r="AX134" i="30"/>
  <c r="BE122" i="30"/>
  <c r="AD131" i="30"/>
  <c r="BG116" i="30"/>
  <c r="AU119" i="30"/>
  <c r="AG126" i="30"/>
  <c r="BJ129" i="30"/>
  <c r="BD148" i="30"/>
  <c r="BD146" i="30"/>
  <c r="BD124" i="30"/>
  <c r="AL110" i="30"/>
  <c r="AL112" i="30"/>
  <c r="AL129" i="30"/>
  <c r="AL146" i="30"/>
  <c r="AL157" i="30"/>
  <c r="AL150" i="30"/>
  <c r="AL155" i="30"/>
  <c r="AL149" i="30"/>
  <c r="BB112" i="30"/>
  <c r="BB115" i="30"/>
  <c r="BB128" i="30"/>
  <c r="BB126" i="30"/>
  <c r="BB141" i="30"/>
  <c r="BB158" i="30"/>
  <c r="BB157" i="30"/>
  <c r="BB138" i="30"/>
  <c r="Z142" i="30"/>
  <c r="Z129" i="30"/>
  <c r="Z156" i="30"/>
  <c r="Z160" i="30"/>
  <c r="Z155" i="30"/>
  <c r="BH127" i="30"/>
  <c r="BH137" i="30"/>
  <c r="BH128" i="30"/>
  <c r="BH144" i="30"/>
  <c r="BH139" i="30"/>
  <c r="BH138" i="30"/>
  <c r="BH140" i="30"/>
  <c r="AY103" i="30"/>
  <c r="AY130" i="30"/>
  <c r="AY123" i="30"/>
  <c r="AY128" i="30"/>
  <c r="AY161" i="30"/>
  <c r="AY150" i="30"/>
  <c r="AY144" i="30"/>
  <c r="AY160" i="30"/>
  <c r="Y157" i="30"/>
  <c r="Y150" i="30"/>
  <c r="Y156" i="30"/>
  <c r="Y151" i="30"/>
  <c r="Y142" i="30"/>
  <c r="AH125" i="30"/>
  <c r="AH109" i="30"/>
  <c r="AH123" i="30"/>
  <c r="AH130" i="30"/>
  <c r="AH137" i="30"/>
  <c r="AH141" i="30"/>
  <c r="AH161" i="30"/>
  <c r="BI120" i="30"/>
  <c r="BI131" i="30"/>
  <c r="BI124" i="30"/>
  <c r="BI145" i="30"/>
  <c r="BI162" i="30"/>
  <c r="BI151" i="30"/>
  <c r="BI150" i="30"/>
  <c r="BI160" i="30"/>
  <c r="AF114" i="30"/>
  <c r="AF129" i="30"/>
  <c r="AF128" i="30"/>
  <c r="AF119" i="30"/>
  <c r="AF146" i="30"/>
  <c r="AF145" i="30"/>
  <c r="AF137" i="30"/>
  <c r="BM114" i="30"/>
  <c r="AG121" i="30"/>
  <c r="AL154" i="30"/>
  <c r="BB127" i="30"/>
  <c r="Z161" i="30"/>
  <c r="BH153" i="30"/>
  <c r="AY154" i="30"/>
  <c r="AH115" i="30"/>
  <c r="BI138" i="30"/>
  <c r="AF108" i="30"/>
  <c r="BM120" i="30"/>
  <c r="BM138" i="30"/>
  <c r="BM155" i="30"/>
  <c r="AV112" i="30"/>
  <c r="AV113" i="30"/>
  <c r="AV126" i="30"/>
  <c r="AV140" i="30"/>
  <c r="AV145" i="30"/>
  <c r="AV151" i="30"/>
  <c r="AV138" i="30"/>
  <c r="AM104" i="30"/>
  <c r="AM108" i="30"/>
  <c r="AM129" i="30"/>
  <c r="AM130" i="30"/>
  <c r="AM155" i="30"/>
  <c r="AM158" i="30"/>
  <c r="AM156" i="30"/>
  <c r="AM135" i="30"/>
  <c r="AC102" i="30"/>
  <c r="AC128" i="30"/>
  <c r="AC104" i="30"/>
  <c r="AC130" i="30"/>
  <c r="AC153" i="30"/>
  <c r="AC157" i="30"/>
  <c r="AC149" i="30"/>
  <c r="AC137" i="30"/>
  <c r="AZ109" i="30"/>
  <c r="AZ127" i="30"/>
  <c r="AZ116" i="30"/>
  <c r="AZ111" i="30"/>
  <c r="AZ133" i="30"/>
  <c r="AZ153" i="30"/>
  <c r="AZ147" i="30"/>
  <c r="AZ145" i="30"/>
  <c r="AJ109" i="30"/>
  <c r="AJ113" i="30"/>
  <c r="AJ128" i="30"/>
  <c r="AJ110" i="30"/>
  <c r="AJ129" i="30"/>
  <c r="AJ142" i="30"/>
  <c r="AJ157" i="30"/>
  <c r="AJ145" i="30"/>
  <c r="AP107" i="30"/>
  <c r="AP109" i="30"/>
  <c r="AP113" i="30"/>
  <c r="AP120" i="30"/>
  <c r="AP122" i="30"/>
  <c r="AP147" i="30"/>
  <c r="AP146" i="30"/>
  <c r="AP153" i="30"/>
  <c r="V129" i="30"/>
  <c r="V130" i="30"/>
  <c r="V156" i="30"/>
  <c r="V144" i="30"/>
  <c r="V135" i="30"/>
  <c r="W126" i="30"/>
  <c r="W128" i="30"/>
  <c r="W132" i="30"/>
  <c r="W158" i="30"/>
  <c r="AQ108" i="30"/>
  <c r="AQ103" i="30"/>
  <c r="AQ131" i="30"/>
  <c r="AQ116" i="30"/>
  <c r="AQ159" i="30"/>
  <c r="AQ148" i="30"/>
  <c r="AQ152" i="30"/>
  <c r="AQ147" i="30"/>
  <c r="AA126" i="30"/>
  <c r="AA146" i="30"/>
  <c r="AA139" i="30"/>
  <c r="AA161" i="30"/>
  <c r="AA154" i="30"/>
  <c r="AW106" i="30"/>
  <c r="AW117" i="30"/>
  <c r="AW108" i="30"/>
  <c r="AW129" i="30"/>
  <c r="BK143" i="30"/>
  <c r="BJ162" i="30"/>
  <c r="AL144" i="30"/>
  <c r="BB150" i="30"/>
  <c r="BH109" i="30"/>
  <c r="AY108" i="30"/>
  <c r="Y128" i="30"/>
  <c r="AH129" i="30"/>
  <c r="BI129" i="30"/>
  <c r="AF107" i="30"/>
  <c r="BM110" i="30"/>
  <c r="BM144" i="30"/>
  <c r="BM134" i="30"/>
  <c r="AV103" i="30"/>
  <c r="AV130" i="30"/>
  <c r="AV131" i="30"/>
  <c r="AV148" i="30"/>
  <c r="AV154" i="30"/>
  <c r="AV142" i="30"/>
  <c r="AV143" i="30"/>
  <c r="AM112" i="30"/>
  <c r="AM113" i="30"/>
  <c r="AM115" i="30"/>
  <c r="AM131" i="30"/>
  <c r="AM163" i="30"/>
  <c r="AM145" i="30"/>
  <c r="AM150" i="30"/>
  <c r="AM142" i="30"/>
  <c r="AC110" i="30"/>
  <c r="AC113" i="30"/>
  <c r="AC116" i="30"/>
  <c r="AC131" i="30"/>
  <c r="AC161" i="30"/>
  <c r="AC144" i="30"/>
  <c r="AC146" i="30"/>
  <c r="AC147" i="30"/>
  <c r="AZ108" i="30"/>
  <c r="AZ102" i="30"/>
  <c r="AZ131" i="30"/>
  <c r="AZ122" i="30"/>
  <c r="AZ144" i="30"/>
  <c r="AZ162" i="30"/>
  <c r="AZ150" i="30"/>
  <c r="AZ142" i="30"/>
  <c r="AJ108" i="30"/>
  <c r="AJ119" i="30"/>
  <c r="AJ133" i="30"/>
  <c r="AJ144" i="30"/>
  <c r="AJ130" i="30"/>
  <c r="AJ151" i="30"/>
  <c r="AJ154" i="30"/>
  <c r="AJ161" i="30"/>
  <c r="AP106" i="30"/>
  <c r="AP125" i="30"/>
  <c r="AP130" i="30"/>
  <c r="AP119" i="30"/>
  <c r="AP143" i="30"/>
  <c r="AP156" i="30"/>
  <c r="AP149" i="30"/>
  <c r="AP141" i="30"/>
  <c r="V139" i="30"/>
  <c r="V131" i="30"/>
  <c r="V145" i="30"/>
  <c r="V160" i="30"/>
  <c r="V142" i="30"/>
  <c r="W129" i="30"/>
  <c r="W131" i="30"/>
  <c r="W146" i="30"/>
  <c r="W159" i="30"/>
  <c r="W135" i="30"/>
  <c r="AQ107" i="30"/>
  <c r="AQ126" i="30"/>
  <c r="AQ136" i="30"/>
  <c r="AQ121" i="30"/>
  <c r="AQ122" i="30"/>
  <c r="AQ157" i="30"/>
  <c r="AQ160" i="30"/>
  <c r="AQ150" i="30"/>
  <c r="AA133" i="30"/>
  <c r="AA155" i="30"/>
  <c r="AA149" i="30"/>
  <c r="AA162" i="30"/>
  <c r="AA160" i="30"/>
  <c r="AW105" i="30"/>
  <c r="AW124" i="30"/>
  <c r="AX124" i="30"/>
  <c r="BD133" i="30"/>
  <c r="AL147" i="30"/>
  <c r="BB159" i="30"/>
  <c r="BH116" i="30"/>
  <c r="AY111" i="30"/>
  <c r="AH124" i="30"/>
  <c r="BI153" i="30"/>
  <c r="AF133" i="30"/>
  <c r="BM126" i="30"/>
  <c r="BM158" i="30"/>
  <c r="BM146" i="30"/>
  <c r="AV102" i="30"/>
  <c r="AV117" i="30"/>
  <c r="AV132" i="30"/>
  <c r="AV156" i="30"/>
  <c r="AV144" i="30"/>
  <c r="AV152" i="30"/>
  <c r="AV159" i="30"/>
  <c r="AM103" i="30"/>
  <c r="AM107" i="30"/>
  <c r="AM106" i="30"/>
  <c r="AM132" i="30"/>
  <c r="AM123" i="30"/>
  <c r="AM154" i="30"/>
  <c r="AM136" i="30"/>
  <c r="AM152" i="30"/>
  <c r="AC109" i="30"/>
  <c r="AC118" i="30"/>
  <c r="AC138" i="30"/>
  <c r="AC132" i="30"/>
  <c r="AC117" i="30"/>
  <c r="AC154" i="30"/>
  <c r="AC156" i="30"/>
  <c r="AC158" i="30"/>
  <c r="AZ107" i="30"/>
  <c r="AZ117" i="30"/>
  <c r="AZ137" i="30"/>
  <c r="AZ113" i="30"/>
  <c r="AZ152" i="30"/>
  <c r="AZ140" i="30"/>
  <c r="AZ163" i="30"/>
  <c r="AZ155" i="30"/>
  <c r="AJ107" i="30"/>
  <c r="AJ127" i="30"/>
  <c r="AJ137" i="30"/>
  <c r="AJ152" i="30"/>
  <c r="AJ131" i="30"/>
  <c r="AJ135" i="30"/>
  <c r="AJ148" i="30"/>
  <c r="AJ162" i="30"/>
  <c r="AP105" i="30"/>
  <c r="AP110" i="30"/>
  <c r="AP135" i="30"/>
  <c r="AP124" i="30"/>
  <c r="AP152" i="30"/>
  <c r="AP126" i="30"/>
  <c r="AP162" i="30"/>
  <c r="AP154" i="30"/>
  <c r="V127" i="30"/>
  <c r="V126" i="30"/>
  <c r="V155" i="30"/>
  <c r="V161" i="30"/>
  <c r="V149" i="30"/>
  <c r="W130" i="30"/>
  <c r="W134" i="30"/>
  <c r="W156" i="30"/>
  <c r="W133" i="30"/>
  <c r="W152" i="30"/>
  <c r="AQ106" i="30"/>
  <c r="AQ118" i="30"/>
  <c r="AQ123" i="30"/>
  <c r="AQ110" i="30"/>
  <c r="AQ144" i="30"/>
  <c r="AQ142" i="30"/>
  <c r="AQ161" i="30"/>
  <c r="AQ115" i="30"/>
  <c r="AA134" i="30"/>
  <c r="AA156" i="30"/>
  <c r="AA163" i="30"/>
  <c r="AA148" i="30"/>
  <c r="AW104" i="30"/>
  <c r="AW114" i="30"/>
  <c r="AW121" i="30"/>
  <c r="BE129" i="30"/>
  <c r="BD149" i="30"/>
  <c r="AL135" i="30"/>
  <c r="BH113" i="30"/>
  <c r="AY136" i="30"/>
  <c r="Y135" i="30"/>
  <c r="AH138" i="30"/>
  <c r="BI140" i="30"/>
  <c r="AF155" i="30"/>
  <c r="BM127" i="30"/>
  <c r="BM133" i="30"/>
  <c r="BM163" i="30"/>
  <c r="AV110" i="30"/>
  <c r="AV106" i="30"/>
  <c r="AV133" i="30"/>
  <c r="AV153" i="30"/>
  <c r="AV155" i="30"/>
  <c r="AV160" i="30"/>
  <c r="AM111" i="30"/>
  <c r="AM116" i="30"/>
  <c r="AM118" i="30"/>
  <c r="AM133" i="30"/>
  <c r="AM126" i="30"/>
  <c r="AM144" i="30"/>
  <c r="AM157" i="30"/>
  <c r="AM160" i="30"/>
  <c r="AC108" i="30"/>
  <c r="AC123" i="30"/>
  <c r="AC112" i="30"/>
  <c r="AC133" i="30"/>
  <c r="AC119" i="30"/>
  <c r="AC143" i="30"/>
  <c r="AC141" i="30"/>
  <c r="AC159" i="30"/>
  <c r="AZ106" i="30"/>
  <c r="AZ112" i="30"/>
  <c r="AZ120" i="30"/>
  <c r="AZ129" i="30"/>
  <c r="AZ160" i="30"/>
  <c r="AZ149" i="30"/>
  <c r="AZ138" i="30"/>
  <c r="AJ106" i="30"/>
  <c r="AJ114" i="30"/>
  <c r="AJ125" i="30"/>
  <c r="AJ160" i="30"/>
  <c r="AJ132" i="30"/>
  <c r="AJ136" i="30"/>
  <c r="AJ158" i="30"/>
  <c r="AJ163" i="30"/>
  <c r="AP104" i="30"/>
  <c r="AP117" i="30"/>
  <c r="AP108" i="30"/>
  <c r="AP129" i="30"/>
  <c r="AP161" i="30"/>
  <c r="AP134" i="30"/>
  <c r="AP163" i="30"/>
  <c r="AP136" i="30"/>
  <c r="V138" i="30"/>
  <c r="V141" i="30"/>
  <c r="V140" i="30"/>
  <c r="V136" i="30"/>
  <c r="W139" i="30"/>
  <c r="W142" i="30"/>
  <c r="W138" i="30"/>
  <c r="W137" i="30"/>
  <c r="W136" i="30"/>
  <c r="AQ105" i="30"/>
  <c r="AQ119" i="30"/>
  <c r="AQ111" i="30"/>
  <c r="AQ125" i="30"/>
  <c r="AQ153" i="30"/>
  <c r="AQ145" i="30"/>
  <c r="AQ132" i="30"/>
  <c r="AQ141" i="30"/>
  <c r="AA136" i="30"/>
  <c r="AA127" i="30"/>
  <c r="AA138" i="30"/>
  <c r="AA137" i="30"/>
  <c r="AA135" i="30"/>
  <c r="AW112" i="30"/>
  <c r="AW109" i="30"/>
  <c r="AW122" i="30"/>
  <c r="AW133" i="30"/>
  <c r="AD162" i="30"/>
  <c r="BB103" i="30"/>
  <c r="Z132" i="30"/>
  <c r="BH129" i="30"/>
  <c r="AY131" i="30"/>
  <c r="Y147" i="30"/>
  <c r="AH154" i="30"/>
  <c r="BI154" i="30"/>
  <c r="AF161" i="30"/>
  <c r="BM129" i="30"/>
  <c r="BM135" i="30"/>
  <c r="AV114" i="30"/>
  <c r="AV107" i="30"/>
  <c r="AV134" i="30"/>
  <c r="AV121" i="30"/>
  <c r="AV122" i="30"/>
  <c r="AV146" i="30"/>
  <c r="AM102" i="30"/>
  <c r="AM122" i="30"/>
  <c r="AM121" i="30"/>
  <c r="AM134" i="30"/>
  <c r="AM127" i="30"/>
  <c r="AM153" i="30"/>
  <c r="AM148" i="30"/>
  <c r="AC107" i="30"/>
  <c r="AC111" i="30"/>
  <c r="AC121" i="30"/>
  <c r="AC134" i="30"/>
  <c r="AC124" i="30"/>
  <c r="AC152" i="30"/>
  <c r="AC151" i="30"/>
  <c r="AZ105" i="30"/>
  <c r="AZ128" i="30"/>
  <c r="AZ124" i="30"/>
  <c r="AZ130" i="30"/>
  <c r="AZ114" i="30"/>
  <c r="AZ139" i="30"/>
  <c r="AZ146" i="30"/>
  <c r="AJ105" i="30"/>
  <c r="AJ121" i="30"/>
  <c r="AJ122" i="30"/>
  <c r="AJ123" i="30"/>
  <c r="AJ124" i="30"/>
  <c r="AJ141" i="30"/>
  <c r="AJ159" i="30"/>
  <c r="AJ139" i="30"/>
  <c r="AP112" i="30"/>
  <c r="AP127" i="30"/>
  <c r="AP118" i="30"/>
  <c r="AP131" i="30"/>
  <c r="AP133" i="30"/>
  <c r="AP159" i="30"/>
  <c r="AP144" i="30"/>
  <c r="V146" i="30"/>
  <c r="V150" i="30"/>
  <c r="V158" i="30"/>
  <c r="V151" i="30"/>
  <c r="V143" i="30"/>
  <c r="W147" i="30"/>
  <c r="W151" i="30"/>
  <c r="W143" i="30"/>
  <c r="W144" i="30"/>
  <c r="W145" i="30"/>
  <c r="AQ104" i="30"/>
  <c r="AQ128" i="30"/>
  <c r="AQ120" i="30"/>
  <c r="AQ129" i="30"/>
  <c r="AQ162" i="30"/>
  <c r="AQ155" i="30"/>
  <c r="AQ138" i="30"/>
  <c r="AA129" i="30"/>
  <c r="AA142" i="30"/>
  <c r="AA140" i="30"/>
  <c r="AA147" i="30"/>
  <c r="AL109" i="30"/>
  <c r="BB106" i="30"/>
  <c r="Z150" i="30"/>
  <c r="BH152" i="30"/>
  <c r="AY124" i="30"/>
  <c r="Y134" i="30"/>
  <c r="AH121" i="30"/>
  <c r="BI158" i="30"/>
  <c r="AF150" i="30"/>
  <c r="BM130" i="30"/>
  <c r="BM151" i="30"/>
  <c r="BM161" i="30"/>
  <c r="AV116" i="30"/>
  <c r="AV119" i="30"/>
  <c r="AV127" i="30"/>
  <c r="AV118" i="30"/>
  <c r="AV157" i="30"/>
  <c r="AV161" i="30"/>
  <c r="AV150" i="30"/>
  <c r="AM110" i="30"/>
  <c r="AM114" i="30"/>
  <c r="AM125" i="30"/>
  <c r="AM137" i="30"/>
  <c r="AM128" i="30"/>
  <c r="AM138" i="30"/>
  <c r="AM159" i="30"/>
  <c r="AM162" i="30"/>
  <c r="AC106" i="30"/>
  <c r="AC114" i="30"/>
  <c r="AC125" i="30"/>
  <c r="AC129" i="30"/>
  <c r="AC122" i="30"/>
  <c r="AC135" i="30"/>
  <c r="AC160" i="30"/>
  <c r="AZ118" i="30"/>
  <c r="AZ134" i="30"/>
  <c r="AZ103" i="30"/>
  <c r="AZ123" i="30"/>
  <c r="AZ135" i="30"/>
  <c r="AZ148" i="30"/>
  <c r="AZ141" i="30"/>
  <c r="AZ156" i="30"/>
  <c r="AJ102" i="30"/>
  <c r="AJ134" i="30"/>
  <c r="AJ126" i="30"/>
  <c r="AJ112" i="30"/>
  <c r="AJ146" i="30"/>
  <c r="AJ150" i="30"/>
  <c r="AJ149" i="30"/>
  <c r="AJ143" i="30"/>
  <c r="AP103" i="30"/>
  <c r="AP132" i="30"/>
  <c r="AP102" i="30"/>
  <c r="AP142" i="30"/>
  <c r="AP139" i="30"/>
  <c r="AP160" i="30"/>
  <c r="BG113" i="30"/>
  <c r="AL116" i="30"/>
  <c r="BB133" i="30"/>
  <c r="Z141" i="30"/>
  <c r="BH148" i="30"/>
  <c r="AY139" i="30"/>
  <c r="AH107" i="30"/>
  <c r="BI102" i="30"/>
  <c r="AF105" i="30"/>
  <c r="BM106" i="30"/>
  <c r="BM125" i="30"/>
  <c r="BM148" i="30"/>
  <c r="BM159" i="30"/>
  <c r="AV123" i="30"/>
  <c r="AV125" i="30"/>
  <c r="AV128" i="30"/>
  <c r="AV149" i="30"/>
  <c r="AV135" i="30"/>
  <c r="AV162" i="30"/>
  <c r="AV136" i="30"/>
  <c r="AM109" i="30"/>
  <c r="AM120" i="30"/>
  <c r="AM117" i="30"/>
  <c r="AM139" i="30"/>
  <c r="AM140" i="30"/>
  <c r="AM143" i="30"/>
  <c r="AM141" i="30"/>
  <c r="AC115" i="30"/>
  <c r="AC105" i="30"/>
  <c r="AC126" i="30"/>
  <c r="AC136" i="30"/>
  <c r="AC139" i="30"/>
  <c r="AC142" i="30"/>
  <c r="AC140" i="30"/>
  <c r="AC162" i="30"/>
  <c r="AZ110" i="30"/>
  <c r="AZ104" i="30"/>
  <c r="AZ121" i="30"/>
  <c r="AZ126" i="30"/>
  <c r="AZ136" i="30"/>
  <c r="AZ157" i="30"/>
  <c r="AZ151" i="30"/>
  <c r="AZ159" i="30"/>
  <c r="AJ118" i="30"/>
  <c r="AJ117" i="30"/>
  <c r="AJ116" i="30"/>
  <c r="AJ115" i="30"/>
  <c r="AJ155" i="30"/>
  <c r="AJ153" i="30"/>
  <c r="AJ156" i="30"/>
  <c r="AP111" i="30"/>
  <c r="AP114" i="30"/>
  <c r="AP121" i="30"/>
  <c r="AP150" i="30"/>
  <c r="AP148" i="30"/>
  <c r="AP123" i="30"/>
  <c r="AP137" i="30"/>
  <c r="AP155" i="30"/>
  <c r="V162" i="30"/>
  <c r="V132" i="30"/>
  <c r="V133" i="30"/>
  <c r="V148" i="30"/>
  <c r="V153" i="30"/>
  <c r="W163" i="30"/>
  <c r="W148" i="30"/>
  <c r="W140" i="30"/>
  <c r="W141" i="30"/>
  <c r="W162" i="30"/>
  <c r="AQ117" i="30"/>
  <c r="AQ113" i="30"/>
  <c r="AQ109" i="30"/>
  <c r="AQ143" i="30"/>
  <c r="AQ149" i="30"/>
  <c r="AQ156" i="30"/>
  <c r="AQ154" i="30"/>
  <c r="AQ163" i="30"/>
  <c r="AA151" i="30"/>
  <c r="AA141" i="30"/>
  <c r="AA153" i="30"/>
  <c r="AA158" i="30"/>
  <c r="AA131" i="30"/>
  <c r="AW102" i="30"/>
  <c r="AW116" i="30"/>
  <c r="BI128" i="30"/>
  <c r="AV137" i="30"/>
  <c r="AM147" i="30"/>
  <c r="AC145" i="30"/>
  <c r="AZ132" i="30"/>
  <c r="AJ120" i="30"/>
  <c r="AP158" i="30"/>
  <c r="V159" i="30"/>
  <c r="W155" i="30"/>
  <c r="W161" i="30"/>
  <c r="AQ130" i="30"/>
  <c r="AQ135" i="30"/>
  <c r="AA157" i="30"/>
  <c r="AW125" i="30"/>
  <c r="AW130" i="30"/>
  <c r="AW157" i="30"/>
  <c r="AW145" i="30"/>
  <c r="AW151" i="30"/>
  <c r="AW143" i="30"/>
  <c r="AO104" i="30"/>
  <c r="AO109" i="30"/>
  <c r="AO120" i="30"/>
  <c r="AO132" i="30"/>
  <c r="AO117" i="30"/>
  <c r="AO160" i="30"/>
  <c r="AO161" i="30"/>
  <c r="AO148" i="30"/>
  <c r="AB107" i="30"/>
  <c r="AB122" i="30"/>
  <c r="AB124" i="30"/>
  <c r="AB132" i="30"/>
  <c r="AB152" i="30"/>
  <c r="AB142" i="30"/>
  <c r="AB140" i="30"/>
  <c r="AB148" i="30"/>
  <c r="AS109" i="30"/>
  <c r="AS128" i="30"/>
  <c r="AS115" i="30"/>
  <c r="AS119" i="30"/>
  <c r="AS131" i="30"/>
  <c r="AS142" i="30"/>
  <c r="AS152" i="30"/>
  <c r="AS156" i="30"/>
  <c r="AR107" i="30"/>
  <c r="AR112" i="30"/>
  <c r="AR132" i="30"/>
  <c r="AR121" i="30"/>
  <c r="AR122" i="30"/>
  <c r="AR133" i="30"/>
  <c r="AR159" i="30"/>
  <c r="AR157" i="30"/>
  <c r="BA109" i="30"/>
  <c r="BA111" i="30"/>
  <c r="BA103" i="30"/>
  <c r="BA130" i="30"/>
  <c r="BA126" i="30"/>
  <c r="BA149" i="30"/>
  <c r="BA157" i="30"/>
  <c r="BA151" i="30"/>
  <c r="AM146" i="30"/>
  <c r="AJ147" i="30"/>
  <c r="AP138" i="30"/>
  <c r="W160" i="30"/>
  <c r="AA143" i="30"/>
  <c r="AW110" i="30"/>
  <c r="AW118" i="30"/>
  <c r="AW161" i="30"/>
  <c r="AO121" i="30"/>
  <c r="AO135" i="30"/>
  <c r="AO154" i="30"/>
  <c r="AB102" i="30"/>
  <c r="AB113" i="30"/>
  <c r="AB157" i="30"/>
  <c r="AS121" i="30"/>
  <c r="AS145" i="30"/>
  <c r="AS132" i="30"/>
  <c r="AR105" i="30"/>
  <c r="AR114" i="30"/>
  <c r="AR149" i="30"/>
  <c r="BA107" i="30"/>
  <c r="BA121" i="30"/>
  <c r="BA143" i="30"/>
  <c r="AR108" i="30"/>
  <c r="BA110" i="30"/>
  <c r="AU148" i="30"/>
  <c r="AF118" i="30"/>
  <c r="AV158" i="30"/>
  <c r="AM149" i="30"/>
  <c r="AC148" i="30"/>
  <c r="AZ143" i="30"/>
  <c r="AP157" i="30"/>
  <c r="V147" i="30"/>
  <c r="W127" i="30"/>
  <c r="W149" i="30"/>
  <c r="AQ151" i="30"/>
  <c r="AA128" i="30"/>
  <c r="AW131" i="30"/>
  <c r="AW132" i="30"/>
  <c r="AW154" i="30"/>
  <c r="AW153" i="30"/>
  <c r="AW156" i="30"/>
  <c r="AO112" i="30"/>
  <c r="AO118" i="30"/>
  <c r="AO113" i="30"/>
  <c r="AO133" i="30"/>
  <c r="AO123" i="30"/>
  <c r="AO147" i="30"/>
  <c r="AO162" i="30"/>
  <c r="AO144" i="30"/>
  <c r="AB106" i="30"/>
  <c r="AB134" i="30"/>
  <c r="AB112" i="30"/>
  <c r="AB133" i="30"/>
  <c r="AB160" i="30"/>
  <c r="AB151" i="30"/>
  <c r="AB150" i="30"/>
  <c r="AS108" i="30"/>
  <c r="AS116" i="30"/>
  <c r="AS122" i="30"/>
  <c r="AS124" i="30"/>
  <c r="AS134" i="30"/>
  <c r="AS151" i="30"/>
  <c r="AS159" i="30"/>
  <c r="AR106" i="30"/>
  <c r="AR102" i="30"/>
  <c r="AR137" i="30"/>
  <c r="AR144" i="30"/>
  <c r="AR128" i="30"/>
  <c r="AR140" i="30"/>
  <c r="AR143" i="30"/>
  <c r="AR136" i="30"/>
  <c r="BA108" i="30"/>
  <c r="BA114" i="30"/>
  <c r="BA119" i="30"/>
  <c r="BA131" i="30"/>
  <c r="BA134" i="30"/>
  <c r="BA137" i="30"/>
  <c r="BA162" i="30"/>
  <c r="BA139" i="30"/>
  <c r="AC155" i="30"/>
  <c r="V157" i="30"/>
  <c r="AQ112" i="30"/>
  <c r="AW134" i="30"/>
  <c r="AW160" i="30"/>
  <c r="AO103" i="30"/>
  <c r="AO134" i="30"/>
  <c r="AO156" i="30"/>
  <c r="AB105" i="30"/>
  <c r="AB125" i="30"/>
  <c r="AB145" i="30"/>
  <c r="AS107" i="30"/>
  <c r="AS103" i="30"/>
  <c r="AS141" i="30"/>
  <c r="AR111" i="30"/>
  <c r="AR145" i="30"/>
  <c r="AR146" i="30"/>
  <c r="BA104" i="30"/>
  <c r="BA144" i="30"/>
  <c r="BA136" i="30"/>
  <c r="AR104" i="30"/>
  <c r="BA105" i="30"/>
  <c r="AL130" i="30"/>
  <c r="BM124" i="30"/>
  <c r="AV141" i="30"/>
  <c r="AZ161" i="30"/>
  <c r="AQ140" i="30"/>
  <c r="AW119" i="30"/>
  <c r="AO124" i="30"/>
  <c r="AO163" i="30"/>
  <c r="AB123" i="30"/>
  <c r="AB126" i="30"/>
  <c r="AS146" i="30"/>
  <c r="AS144" i="30"/>
  <c r="AR152" i="30"/>
  <c r="AR148" i="30"/>
  <c r="BA145" i="30"/>
  <c r="BA155" i="30"/>
  <c r="AR158" i="30"/>
  <c r="BA124" i="30"/>
  <c r="BB125" i="30"/>
  <c r="BM137" i="30"/>
  <c r="AV163" i="30"/>
  <c r="AM151" i="30"/>
  <c r="AC150" i="30"/>
  <c r="AZ154" i="30"/>
  <c r="AJ138" i="30"/>
  <c r="AP140" i="30"/>
  <c r="V137" i="30"/>
  <c r="W157" i="30"/>
  <c r="AQ102" i="30"/>
  <c r="AQ139" i="30"/>
  <c r="AA159" i="30"/>
  <c r="AA145" i="30"/>
  <c r="AW120" i="30"/>
  <c r="AW127" i="30"/>
  <c r="AW140" i="30"/>
  <c r="AW136" i="30"/>
  <c r="AW139" i="30"/>
  <c r="AW162" i="30"/>
  <c r="AO111" i="30"/>
  <c r="AO116" i="30"/>
  <c r="AO128" i="30"/>
  <c r="AO141" i="30"/>
  <c r="AO136" i="30"/>
  <c r="AO127" i="30"/>
  <c r="AO145" i="30"/>
  <c r="AB118" i="30"/>
  <c r="AB115" i="30"/>
  <c r="AB110" i="30"/>
  <c r="AB129" i="30"/>
  <c r="AB147" i="30"/>
  <c r="AB155" i="30"/>
  <c r="AB136" i="30"/>
  <c r="AB161" i="30"/>
  <c r="AS106" i="30"/>
  <c r="AS112" i="30"/>
  <c r="AS114" i="30"/>
  <c r="AS153" i="30"/>
  <c r="AS155" i="30"/>
  <c r="AS150" i="30"/>
  <c r="AS162" i="30"/>
  <c r="AS157" i="30"/>
  <c r="AR118" i="30"/>
  <c r="AR117" i="30"/>
  <c r="AR124" i="30"/>
  <c r="AR160" i="30"/>
  <c r="AR154" i="30"/>
  <c r="AR135" i="30"/>
  <c r="AR156" i="30"/>
  <c r="AR162" i="30"/>
  <c r="BA106" i="30"/>
  <c r="BA115" i="30"/>
  <c r="BA125" i="30"/>
  <c r="BA153" i="30"/>
  <c r="BA154" i="30"/>
  <c r="BA146" i="30"/>
  <c r="BA147" i="30"/>
  <c r="BA163" i="30"/>
  <c r="BA142" i="30"/>
  <c r="AW138" i="30"/>
  <c r="AO157" i="30"/>
  <c r="AO143" i="30"/>
  <c r="AB137" i="30"/>
  <c r="AB163" i="30"/>
  <c r="AS123" i="30"/>
  <c r="AS158" i="30"/>
  <c r="AR119" i="30"/>
  <c r="AR123" i="30"/>
  <c r="AR142" i="30"/>
  <c r="BA120" i="30"/>
  <c r="BA123" i="30"/>
  <c r="BA152" i="30"/>
  <c r="AW148" i="30"/>
  <c r="AO114" i="30"/>
  <c r="AB108" i="30"/>
  <c r="AB144" i="30"/>
  <c r="AS110" i="30"/>
  <c r="AS130" i="30"/>
  <c r="AR113" i="30"/>
  <c r="AR153" i="30"/>
  <c r="BA160" i="30"/>
  <c r="Z143" i="30"/>
  <c r="BM145" i="30"/>
  <c r="AV147" i="30"/>
  <c r="AM161" i="30"/>
  <c r="AC163" i="30"/>
  <c r="AZ158" i="30"/>
  <c r="AJ140" i="30"/>
  <c r="AP151" i="30"/>
  <c r="V152" i="30"/>
  <c r="W153" i="30"/>
  <c r="AQ133" i="30"/>
  <c r="AQ158" i="30"/>
  <c r="AA152" i="30"/>
  <c r="AA132" i="30"/>
  <c r="AW123" i="30"/>
  <c r="AW128" i="30"/>
  <c r="AW150" i="30"/>
  <c r="AW144" i="30"/>
  <c r="AW142" i="30"/>
  <c r="AO102" i="30"/>
  <c r="AO126" i="30"/>
  <c r="AO125" i="30"/>
  <c r="AO149" i="30"/>
  <c r="AO137" i="30"/>
  <c r="AO146" i="30"/>
  <c r="AO140" i="30"/>
  <c r="AO159" i="30"/>
  <c r="AB111" i="30"/>
  <c r="AB121" i="30"/>
  <c r="AB104" i="30"/>
  <c r="AB117" i="30"/>
  <c r="AB156" i="30"/>
  <c r="AB139" i="30"/>
  <c r="AB141" i="30"/>
  <c r="AB162" i="30"/>
  <c r="AS104" i="30"/>
  <c r="AS117" i="30"/>
  <c r="AS118" i="30"/>
  <c r="AS161" i="30"/>
  <c r="AS148" i="30"/>
  <c r="AS163" i="30"/>
  <c r="AS154" i="30"/>
  <c r="AR103" i="30"/>
  <c r="AR120" i="30"/>
  <c r="AR115" i="30"/>
  <c r="AR125" i="30"/>
  <c r="AR163" i="30"/>
  <c r="AR139" i="30"/>
  <c r="AR161" i="30"/>
  <c r="BA112" i="30"/>
  <c r="BA132" i="30"/>
  <c r="BA117" i="30"/>
  <c r="BA161" i="30"/>
  <c r="BA156" i="30"/>
  <c r="AW159" i="30"/>
  <c r="AO110" i="30"/>
  <c r="AO119" i="30"/>
  <c r="AO138" i="30"/>
  <c r="AO158" i="30"/>
  <c r="AB128" i="30"/>
  <c r="AB149" i="30"/>
  <c r="AS111" i="30"/>
  <c r="AS125" i="30"/>
  <c r="AS147" i="30"/>
  <c r="AR134" i="30"/>
  <c r="AR138" i="30"/>
  <c r="AR151" i="30"/>
  <c r="BA122" i="30"/>
  <c r="BA158" i="30"/>
  <c r="AW155" i="30"/>
  <c r="AO129" i="30"/>
  <c r="AO150" i="30"/>
  <c r="AB131" i="30"/>
  <c r="AB154" i="30"/>
  <c r="AS126" i="30"/>
  <c r="AS143" i="30"/>
  <c r="AR150" i="30"/>
  <c r="BA140" i="30"/>
  <c r="BH146" i="30"/>
  <c r="AV105" i="30"/>
  <c r="AM105" i="30"/>
  <c r="AC120" i="30"/>
  <c r="AZ119" i="30"/>
  <c r="AJ104" i="30"/>
  <c r="AP116" i="30"/>
  <c r="AP145" i="30"/>
  <c r="V134" i="30"/>
  <c r="W150" i="30"/>
  <c r="AQ114" i="30"/>
  <c r="AQ134" i="30"/>
  <c r="AA150" i="30"/>
  <c r="AW103" i="30"/>
  <c r="AW107" i="30"/>
  <c r="AW147" i="30"/>
  <c r="AW152" i="30"/>
  <c r="AW163" i="30"/>
  <c r="AO131" i="30"/>
  <c r="AO155" i="30"/>
  <c r="AB114" i="30"/>
  <c r="AB120" i="30"/>
  <c r="AB158" i="30"/>
  <c r="AS133" i="30"/>
  <c r="AS135" i="30"/>
  <c r="AS160" i="30"/>
  <c r="AR129" i="30"/>
  <c r="BA138" i="30"/>
  <c r="BA141" i="30"/>
  <c r="BA133" i="30"/>
  <c r="AO105" i="30"/>
  <c r="AO151" i="30"/>
  <c r="AB127" i="30"/>
  <c r="AB153" i="30"/>
  <c r="AS120" i="30"/>
  <c r="AS149" i="30"/>
  <c r="AR131" i="30"/>
  <c r="BA129" i="30"/>
  <c r="AY153" i="30"/>
  <c r="AV109" i="30"/>
  <c r="AM124" i="30"/>
  <c r="AC103" i="30"/>
  <c r="AZ115" i="30"/>
  <c r="AJ103" i="30"/>
  <c r="AP115" i="30"/>
  <c r="V154" i="30"/>
  <c r="W154" i="30"/>
  <c r="AQ124" i="30"/>
  <c r="AQ146" i="30"/>
  <c r="AA130" i="30"/>
  <c r="AW111" i="30"/>
  <c r="AW113" i="30"/>
  <c r="AW141" i="30"/>
  <c r="AW146" i="30"/>
  <c r="AW135" i="30"/>
  <c r="AW158" i="30"/>
  <c r="AO106" i="30"/>
  <c r="AO115" i="30"/>
  <c r="AO107" i="30"/>
  <c r="AO130" i="30"/>
  <c r="AO142" i="30"/>
  <c r="AO139" i="30"/>
  <c r="AO153" i="30"/>
  <c r="AB109" i="30"/>
  <c r="AB119" i="30"/>
  <c r="AB103" i="30"/>
  <c r="AB130" i="30"/>
  <c r="AB135" i="30"/>
  <c r="AB143" i="30"/>
  <c r="AB146" i="30"/>
  <c r="AB159" i="30"/>
  <c r="AS102" i="30"/>
  <c r="AS113" i="30"/>
  <c r="AS138" i="30"/>
  <c r="AS127" i="30"/>
  <c r="AS129" i="30"/>
  <c r="AS136" i="30"/>
  <c r="AS139" i="30"/>
  <c r="AS140" i="30"/>
  <c r="AR109" i="30"/>
  <c r="AR127" i="30"/>
  <c r="AR110" i="30"/>
  <c r="AR126" i="30"/>
  <c r="AR130" i="30"/>
  <c r="AR141" i="30"/>
  <c r="AR155" i="30"/>
  <c r="AR147" i="30"/>
  <c r="BA102" i="30"/>
  <c r="BA128" i="30"/>
  <c r="BA116" i="30"/>
  <c r="BA113" i="30"/>
  <c r="BA127" i="30"/>
  <c r="BA150" i="30"/>
  <c r="BA159" i="30"/>
  <c r="BA135" i="30"/>
  <c r="AH111" i="30"/>
  <c r="AV115" i="30"/>
  <c r="AM119" i="30"/>
  <c r="AC127" i="30"/>
  <c r="AZ125" i="30"/>
  <c r="AJ111" i="30"/>
  <c r="AP128" i="30"/>
  <c r="V128" i="30"/>
  <c r="V163" i="30"/>
  <c r="AQ127" i="30"/>
  <c r="AQ137" i="30"/>
  <c r="AA144" i="30"/>
  <c r="AW115" i="30"/>
  <c r="AW126" i="30"/>
  <c r="AW149" i="30"/>
  <c r="AW137" i="30"/>
  <c r="AO108" i="30"/>
  <c r="AO122" i="30"/>
  <c r="AO152" i="30"/>
  <c r="AB116" i="30"/>
  <c r="AB138" i="30"/>
  <c r="AS105" i="30"/>
  <c r="AS137" i="30"/>
  <c r="AR116" i="30"/>
  <c r="BA118" i="30"/>
  <c r="BA148" i="30"/>
  <c r="B42" i="30"/>
  <c r="AH42" i="30" s="1"/>
  <c r="X105" i="30"/>
  <c r="X114" i="30"/>
  <c r="X122" i="30"/>
  <c r="Z107" i="30"/>
  <c r="Z109" i="30"/>
  <c r="Z118" i="30"/>
  <c r="Z114" i="30"/>
  <c r="Y106" i="30"/>
  <c r="Y115" i="30"/>
  <c r="Y116" i="30"/>
  <c r="V103" i="30"/>
  <c r="V104" i="30"/>
  <c r="V124" i="30"/>
  <c r="W104" i="30"/>
  <c r="W113" i="30"/>
  <c r="W115" i="30"/>
  <c r="W124" i="30"/>
  <c r="AA108" i="30"/>
  <c r="AA119" i="30"/>
  <c r="AA109" i="30"/>
  <c r="X119" i="30"/>
  <c r="Y113" i="30"/>
  <c r="W114" i="30"/>
  <c r="Z117" i="30"/>
  <c r="Y110" i="30"/>
  <c r="AA113" i="30"/>
  <c r="X104" i="30"/>
  <c r="X106" i="30"/>
  <c r="X113" i="30"/>
  <c r="X116" i="30"/>
  <c r="Z106" i="30"/>
  <c r="Z125" i="30"/>
  <c r="Z120" i="30"/>
  <c r="Z122" i="30"/>
  <c r="Z121" i="30"/>
  <c r="Y105" i="30"/>
  <c r="Y108" i="30"/>
  <c r="Y117" i="30"/>
  <c r="V111" i="30"/>
  <c r="V117" i="30"/>
  <c r="V120" i="30"/>
  <c r="V116" i="30"/>
  <c r="W112" i="30"/>
  <c r="W105" i="30"/>
  <c r="W119" i="30"/>
  <c r="W121" i="30"/>
  <c r="AA107" i="30"/>
  <c r="AA102" i="30"/>
  <c r="AA122" i="30"/>
  <c r="AA110" i="30"/>
  <c r="X120" i="30"/>
  <c r="Z110" i="30"/>
  <c r="W109" i="30"/>
  <c r="AA117" i="30"/>
  <c r="X109" i="30"/>
  <c r="Z115" i="30"/>
  <c r="Y123" i="30"/>
  <c r="V107" i="30"/>
  <c r="W120" i="30"/>
  <c r="X112" i="30"/>
  <c r="X107" i="30"/>
  <c r="X124" i="30"/>
  <c r="Z105" i="30"/>
  <c r="Z108" i="30"/>
  <c r="Z123" i="30"/>
  <c r="Y104" i="30"/>
  <c r="Y124" i="30"/>
  <c r="Y107" i="30"/>
  <c r="Y120" i="30"/>
  <c r="V102" i="30"/>
  <c r="V121" i="30"/>
  <c r="V114" i="30"/>
  <c r="W103" i="30"/>
  <c r="W106" i="30"/>
  <c r="AA106" i="30"/>
  <c r="AA103" i="30"/>
  <c r="AA123" i="30"/>
  <c r="AA118" i="30"/>
  <c r="AA105" i="30"/>
  <c r="V106" i="30"/>
  <c r="Y125" i="30"/>
  <c r="V105" i="30"/>
  <c r="W108" i="30"/>
  <c r="X103" i="30"/>
  <c r="X123" i="30"/>
  <c r="X115" i="30"/>
  <c r="X121" i="30"/>
  <c r="Z104" i="30"/>
  <c r="Z113" i="30"/>
  <c r="Y112" i="30"/>
  <c r="Y109" i="30"/>
  <c r="V110" i="30"/>
  <c r="V112" i="30"/>
  <c r="V118" i="30"/>
  <c r="W111" i="30"/>
  <c r="W118" i="30"/>
  <c r="AA121" i="30"/>
  <c r="AA124" i="30"/>
  <c r="AA114" i="30"/>
  <c r="Z111" i="30"/>
  <c r="V125" i="30"/>
  <c r="W125" i="30"/>
  <c r="Y119" i="30"/>
  <c r="AA120" i="30"/>
  <c r="X111" i="30"/>
  <c r="X108" i="30"/>
  <c r="X125" i="30"/>
  <c r="Z112" i="30"/>
  <c r="Z119" i="30"/>
  <c r="Y103" i="30"/>
  <c r="Y118" i="30"/>
  <c r="Y121" i="30"/>
  <c r="V109" i="30"/>
  <c r="V115" i="30"/>
  <c r="V122" i="30"/>
  <c r="W102" i="30"/>
  <c r="W122" i="30"/>
  <c r="W117" i="30"/>
  <c r="AA104" i="30"/>
  <c r="AA125" i="30"/>
  <c r="Y102" i="30"/>
  <c r="W116" i="30"/>
  <c r="Z116" i="30"/>
  <c r="W123" i="30"/>
  <c r="AA111" i="30"/>
  <c r="X102" i="30"/>
  <c r="X117" i="30"/>
  <c r="X118" i="30"/>
  <c r="Z103" i="30"/>
  <c r="Z102" i="30"/>
  <c r="Z124" i="30"/>
  <c r="Y111" i="30"/>
  <c r="Y114" i="30"/>
  <c r="Y122" i="30"/>
  <c r="V108" i="30"/>
  <c r="V119" i="30"/>
  <c r="V113" i="30"/>
  <c r="W110" i="30"/>
  <c r="W107" i="30"/>
  <c r="AA112" i="30"/>
  <c r="AA115" i="30"/>
  <c r="X110" i="30"/>
  <c r="V123" i="30"/>
  <c r="AA116" i="30"/>
  <c r="BF35" i="30"/>
  <c r="BF36" i="30"/>
  <c r="BF33" i="30"/>
  <c r="AI36" i="30"/>
  <c r="BF38" i="30"/>
  <c r="BF41" i="30"/>
  <c r="AI34" i="30"/>
  <c r="BF32" i="30"/>
  <c r="AI33" i="30"/>
  <c r="AI38" i="30"/>
  <c r="BF34" i="30"/>
  <c r="AI35" i="30"/>
  <c r="AI32" i="30"/>
  <c r="BF37" i="30"/>
  <c r="AI40" i="30"/>
  <c r="AI41" i="30"/>
  <c r="BF40" i="30"/>
  <c r="BF39" i="30"/>
  <c r="AI39" i="30"/>
  <c r="AI37" i="30"/>
  <c r="BC36" i="30"/>
  <c r="AO36" i="30"/>
  <c r="Z41" i="30"/>
  <c r="BE35" i="30"/>
  <c r="AY40" i="30"/>
  <c r="BM35" i="30"/>
  <c r="AG35" i="30"/>
  <c r="AS35" i="30"/>
  <c r="AZ35" i="30"/>
  <c r="AZ39" i="30"/>
  <c r="BJ41" i="30"/>
  <c r="AL35" i="30"/>
  <c r="AL38" i="30"/>
  <c r="BL38" i="30"/>
  <c r="AC41" i="30"/>
  <c r="AA37" i="30"/>
  <c r="Y38" i="30"/>
  <c r="Y35" i="30"/>
  <c r="AK37" i="30"/>
  <c r="AK39" i="30"/>
  <c r="AX39" i="30"/>
  <c r="AX32" i="30"/>
  <c r="AU32" i="30"/>
  <c r="AU37" i="30"/>
  <c r="AH35" i="30"/>
  <c r="AH39" i="30"/>
  <c r="AH41" i="30"/>
  <c r="BC32" i="30"/>
  <c r="AJ37" i="30"/>
  <c r="AJ38" i="30"/>
  <c r="AO34" i="30"/>
  <c r="AD39" i="30"/>
  <c r="AD37" i="30"/>
  <c r="Z35" i="30"/>
  <c r="Z40" i="30"/>
  <c r="Z33" i="30"/>
  <c r="BE34" i="30"/>
  <c r="BE41" i="30"/>
  <c r="BE32" i="30"/>
  <c r="AY36" i="30"/>
  <c r="AY34" i="30"/>
  <c r="AB37" i="30"/>
  <c r="BK32" i="30"/>
  <c r="BK37" i="30"/>
  <c r="BB39" i="30"/>
  <c r="AM32" i="30"/>
  <c r="AM36" i="30"/>
  <c r="BM34" i="30"/>
  <c r="AQ36" i="30"/>
  <c r="AQ32" i="30"/>
  <c r="AT39" i="30"/>
  <c r="AG34" i="30"/>
  <c r="AG39" i="30"/>
  <c r="AW34" i="30"/>
  <c r="AS38" i="30"/>
  <c r="AS41" i="30"/>
  <c r="AS36" i="30"/>
  <c r="AZ37" i="30"/>
  <c r="AZ38" i="30"/>
  <c r="BH37" i="30"/>
  <c r="BH40" i="30"/>
  <c r="AV33" i="30"/>
  <c r="BJ39" i="30"/>
  <c r="BI38" i="30"/>
  <c r="AL39" i="30"/>
  <c r="AL37" i="30"/>
  <c r="AL40" i="30"/>
  <c r="BD33" i="30"/>
  <c r="BL33" i="30"/>
  <c r="BL34" i="30"/>
  <c r="AU40" i="30"/>
  <c r="AH34" i="30"/>
  <c r="BC40" i="30"/>
  <c r="AJ32" i="30"/>
  <c r="AJ41" i="30"/>
  <c r="AO33" i="30"/>
  <c r="AO38" i="30"/>
  <c r="AD34" i="30"/>
  <c r="Z34" i="30"/>
  <c r="Z36" i="30"/>
  <c r="BE33" i="30"/>
  <c r="BE38" i="30"/>
  <c r="BE36" i="30"/>
  <c r="AY35" i="30"/>
  <c r="AB32" i="30"/>
  <c r="BK40" i="30"/>
  <c r="BK33" i="30"/>
  <c r="BK38" i="30"/>
  <c r="BB34" i="30"/>
  <c r="BB32" i="30"/>
  <c r="BB35" i="30"/>
  <c r="AM40" i="30"/>
  <c r="AM33" i="30"/>
  <c r="AM38" i="30"/>
  <c r="AM41" i="30"/>
  <c r="BM33" i="30"/>
  <c r="BM40" i="30"/>
  <c r="AQ35" i="30"/>
  <c r="AQ33" i="30"/>
  <c r="AT34" i="30"/>
  <c r="AT36" i="30"/>
  <c r="AT37" i="30"/>
  <c r="AG33" i="30"/>
  <c r="AW33" i="30"/>
  <c r="AW41" i="30"/>
  <c r="AS33" i="30"/>
  <c r="AZ32" i="30"/>
  <c r="AZ41" i="30"/>
  <c r="BH32" i="30"/>
  <c r="AV41" i="30"/>
  <c r="AU35" i="30"/>
  <c r="AU36" i="30"/>
  <c r="AU39" i="30"/>
  <c r="AH38" i="30"/>
  <c r="AH36" i="30"/>
  <c r="BC35" i="30"/>
  <c r="BC39" i="30"/>
  <c r="AJ35" i="30"/>
  <c r="AJ39" i="30"/>
  <c r="AO37" i="30"/>
  <c r="AO39" i="30"/>
  <c r="AO41" i="30"/>
  <c r="AD40" i="30"/>
  <c r="AD36" i="30"/>
  <c r="AD41" i="30"/>
  <c r="Z38" i="30"/>
  <c r="Z32" i="30"/>
  <c r="BE37" i="30"/>
  <c r="BE40" i="30"/>
  <c r="AY38" i="30"/>
  <c r="AY32" i="30"/>
  <c r="AB33" i="30"/>
  <c r="AB35" i="30"/>
  <c r="BK35" i="30"/>
  <c r="BK34" i="30"/>
  <c r="BB37" i="30"/>
  <c r="AM35" i="30"/>
  <c r="AM34" i="30"/>
  <c r="BM37" i="30"/>
  <c r="BM32" i="30"/>
  <c r="AU34" i="30"/>
  <c r="AU41" i="30"/>
  <c r="AH33" i="30"/>
  <c r="BC38" i="30"/>
  <c r="AJ34" i="30"/>
  <c r="AO40" i="30"/>
  <c r="AO35" i="30"/>
  <c r="AD35" i="30"/>
  <c r="AD33" i="30"/>
  <c r="Z39" i="30"/>
  <c r="BE39" i="30"/>
  <c r="AY39" i="30"/>
  <c r="AB36" i="30"/>
  <c r="AB34" i="30"/>
  <c r="BK36" i="30"/>
  <c r="BB36" i="30"/>
  <c r="AM39" i="30"/>
  <c r="BM38" i="30"/>
  <c r="BM39" i="30"/>
  <c r="AU33" i="30"/>
  <c r="AH32" i="30"/>
  <c r="BC37" i="30"/>
  <c r="AJ40" i="30"/>
  <c r="AJ36" i="30"/>
  <c r="AO32" i="30"/>
  <c r="AD38" i="30"/>
  <c r="AD32" i="30"/>
  <c r="AY37" i="30"/>
  <c r="AB41" i="30"/>
  <c r="AB39" i="30"/>
  <c r="AB38" i="30"/>
  <c r="BK39" i="30"/>
  <c r="BB33" i="30"/>
  <c r="BB41" i="30"/>
  <c r="AM37" i="30"/>
  <c r="BM36" i="30"/>
  <c r="AQ41" i="30"/>
  <c r="AT38" i="30"/>
  <c r="AT40" i="30"/>
  <c r="AG38" i="30"/>
  <c r="AW35" i="30"/>
  <c r="AS40" i="30"/>
  <c r="BH36" i="30"/>
  <c r="BH41" i="30"/>
  <c r="AV35" i="30"/>
  <c r="AV38" i="30"/>
  <c r="BJ40" i="30"/>
  <c r="BI37" i="30"/>
  <c r="BI40" i="30"/>
  <c r="BD38" i="30"/>
  <c r="BL37" i="30"/>
  <c r="AC37" i="30"/>
  <c r="AC32" i="30"/>
  <c r="AA33" i="30"/>
  <c r="V33" i="30"/>
  <c r="V41" i="30"/>
  <c r="Y40" i="30"/>
  <c r="BA39" i="30"/>
  <c r="AX37" i="30"/>
  <c r="BG40" i="30"/>
  <c r="BG39" i="30"/>
  <c r="BG37" i="30"/>
  <c r="AU38" i="30"/>
  <c r="AH37" i="30"/>
  <c r="BC34" i="30"/>
  <c r="Z37" i="30"/>
  <c r="AY41" i="30"/>
  <c r="AB40" i="30"/>
  <c r="BB40" i="30"/>
  <c r="BB38" i="30"/>
  <c r="BM41" i="30"/>
  <c r="AQ40" i="30"/>
  <c r="AT41" i="30"/>
  <c r="AG36" i="30"/>
  <c r="AG40" i="30"/>
  <c r="AW39" i="30"/>
  <c r="AS39" i="30"/>
  <c r="AZ33" i="30"/>
  <c r="BH39" i="30"/>
  <c r="AV39" i="30"/>
  <c r="BC41" i="30"/>
  <c r="AQ39" i="30"/>
  <c r="AZ40" i="30"/>
  <c r="BH38" i="30"/>
  <c r="AV40" i="30"/>
  <c r="BJ34" i="30"/>
  <c r="BI33" i="30"/>
  <c r="BI41" i="30"/>
  <c r="AL34" i="30"/>
  <c r="BD41" i="30"/>
  <c r="BL41" i="30"/>
  <c r="AC35" i="30"/>
  <c r="AA38" i="30"/>
  <c r="Y39" i="30"/>
  <c r="AK40" i="30"/>
  <c r="AK34" i="30"/>
  <c r="BA34" i="30"/>
  <c r="AX41" i="30"/>
  <c r="AP40" i="30"/>
  <c r="AN38" i="30"/>
  <c r="AF34" i="30"/>
  <c r="AN33" i="30"/>
  <c r="AF33" i="30"/>
  <c r="X33" i="30"/>
  <c r="X39" i="30"/>
  <c r="AY33" i="30"/>
  <c r="BJ35" i="30"/>
  <c r="BJ37" i="30"/>
  <c r="BI35" i="30"/>
  <c r="AL36" i="30"/>
  <c r="AL33" i="30"/>
  <c r="BD32" i="30"/>
  <c r="BL32" i="30"/>
  <c r="AC40" i="30"/>
  <c r="AC36" i="30"/>
  <c r="AA39" i="30"/>
  <c r="AA34" i="30"/>
  <c r="Y41" i="30"/>
  <c r="AK36" i="30"/>
  <c r="BA37" i="30"/>
  <c r="BA40" i="30"/>
  <c r="AX36" i="30"/>
  <c r="BG34" i="30"/>
  <c r="AP41" i="30"/>
  <c r="AF39" i="30"/>
  <c r="W41" i="30"/>
  <c r="AF38" i="30"/>
  <c r="X34" i="30"/>
  <c r="AH40" i="30"/>
  <c r="BC33" i="30"/>
  <c r="AJ33" i="30"/>
  <c r="BK41" i="30"/>
  <c r="AZ36" i="30"/>
  <c r="AV37" i="30"/>
  <c r="BJ38" i="30"/>
  <c r="BI34" i="30"/>
  <c r="BD36" i="30"/>
  <c r="BD34" i="30"/>
  <c r="BL36" i="30"/>
  <c r="AC38" i="30"/>
  <c r="AA36" i="30"/>
  <c r="AA41" i="30"/>
  <c r="V39" i="30"/>
  <c r="Y34" i="30"/>
  <c r="Y32" i="30"/>
  <c r="AK38" i="30"/>
  <c r="BA38" i="30"/>
  <c r="BA35" i="30"/>
  <c r="AX35" i="30"/>
  <c r="AX33" i="30"/>
  <c r="BG36" i="30"/>
  <c r="BG38" i="30"/>
  <c r="BG41" i="30"/>
  <c r="AE32" i="30"/>
  <c r="AE33" i="30"/>
  <c r="AR37" i="30"/>
  <c r="AR33" i="30"/>
  <c r="AP35" i="30"/>
  <c r="W32" i="30"/>
  <c r="BI32" i="30"/>
  <c r="BD35" i="30"/>
  <c r="BD40" i="30"/>
  <c r="BL40" i="30"/>
  <c r="AC33" i="30"/>
  <c r="AA35" i="30"/>
  <c r="V34" i="30"/>
  <c r="V32" i="30"/>
  <c r="Y33" i="30"/>
  <c r="AK33" i="30"/>
  <c r="BA33" i="30"/>
  <c r="AX34" i="30"/>
  <c r="BG35" i="30"/>
  <c r="AE40" i="30"/>
  <c r="AE34" i="30"/>
  <c r="AR32" i="30"/>
  <c r="AR40" i="30"/>
  <c r="AR41" i="30"/>
  <c r="AP34" i="30"/>
  <c r="AP32" i="30"/>
  <c r="AN41" i="30"/>
  <c r="W40" i="30"/>
  <c r="AQ37" i="30"/>
  <c r="AT33" i="30"/>
  <c r="AG37" i="30"/>
  <c r="AG41" i="30"/>
  <c r="AW37" i="30"/>
  <c r="AS32" i="30"/>
  <c r="BH34" i="30"/>
  <c r="AV32" i="30"/>
  <c r="BJ36" i="30"/>
  <c r="BI36" i="30"/>
  <c r="BI39" i="30"/>
  <c r="AL41" i="30"/>
  <c r="AC39" i="30"/>
  <c r="AA32" i="30"/>
  <c r="V35" i="30"/>
  <c r="Y37" i="30"/>
  <c r="AK35" i="30"/>
  <c r="BA36" i="30"/>
  <c r="BA41" i="30"/>
  <c r="AX38" i="30"/>
  <c r="BG33" i="30"/>
  <c r="AE35" i="30"/>
  <c r="AE41" i="30"/>
  <c r="AR38" i="30"/>
  <c r="AP38" i="30"/>
  <c r="AP39" i="30"/>
  <c r="AP37" i="30"/>
  <c r="AN32" i="30"/>
  <c r="AQ34" i="30"/>
  <c r="AT32" i="30"/>
  <c r="AG32" i="30"/>
  <c r="AW40" i="30"/>
  <c r="AS37" i="30"/>
  <c r="BH33" i="30"/>
  <c r="AV36" i="30"/>
  <c r="BJ32" i="30"/>
  <c r="AL32" i="30"/>
  <c r="BL39" i="30"/>
  <c r="AC34" i="30"/>
  <c r="AA40" i="30"/>
  <c r="V37" i="30"/>
  <c r="AK41" i="30"/>
  <c r="AK32" i="30"/>
  <c r="BA32" i="30"/>
  <c r="AX40" i="30"/>
  <c r="BG32" i="30"/>
  <c r="AE36" i="30"/>
  <c r="AE37" i="30"/>
  <c r="AR36" i="30"/>
  <c r="AP36" i="30"/>
  <c r="AN36" i="30"/>
  <c r="AN34" i="30"/>
  <c r="W38" i="30"/>
  <c r="W33" i="30"/>
  <c r="W39" i="30"/>
  <c r="AF36" i="30"/>
  <c r="X36" i="30"/>
  <c r="BJ33" i="30"/>
  <c r="V36" i="30"/>
  <c r="AE39" i="30"/>
  <c r="AR35" i="30"/>
  <c r="AP33" i="30"/>
  <c r="AN35" i="30"/>
  <c r="W34" i="30"/>
  <c r="X35" i="30"/>
  <c r="AT35" i="30"/>
  <c r="AW36" i="30"/>
  <c r="AW38" i="30"/>
  <c r="AS34" i="30"/>
  <c r="AZ34" i="30"/>
  <c r="AV34" i="30"/>
  <c r="BD37" i="30"/>
  <c r="BL35" i="30"/>
  <c r="Y36" i="30"/>
  <c r="AE38" i="30"/>
  <c r="AN40" i="30"/>
  <c r="AF37" i="30"/>
  <c r="V40" i="30"/>
  <c r="AR39" i="30"/>
  <c r="AN39" i="30"/>
  <c r="W35" i="30"/>
  <c r="AN37" i="30"/>
  <c r="X40" i="30"/>
  <c r="V38" i="30"/>
  <c r="AR34" i="30"/>
  <c r="AF40" i="30"/>
  <c r="W37" i="30"/>
  <c r="AQ38" i="30"/>
  <c r="AW32" i="30"/>
  <c r="BD39" i="30"/>
  <c r="W36" i="30"/>
  <c r="AF41" i="30"/>
  <c r="AF35" i="30"/>
  <c r="X41" i="30"/>
  <c r="BH35" i="30"/>
  <c r="AF32" i="30"/>
  <c r="X32" i="30"/>
  <c r="X37" i="30"/>
  <c r="X38" i="30"/>
  <c r="BF42" i="30" l="1"/>
  <c r="AA236" i="30"/>
  <c r="AS236" i="30"/>
  <c r="C251" i="30"/>
  <c r="J57" i="33" s="1"/>
  <c r="C272" i="30"/>
  <c r="AE57" i="33" s="1"/>
  <c r="AX306" i="30"/>
  <c r="Q306" i="30"/>
  <c r="BM306" i="30"/>
  <c r="G306" i="30"/>
  <c r="AN236" i="30"/>
  <c r="AZ42" i="30"/>
  <c r="BD42" i="30"/>
  <c r="V164" i="30"/>
  <c r="AN164" i="30"/>
  <c r="C304" i="30"/>
  <c r="BK57" i="33" s="1"/>
  <c r="AD306" i="30"/>
  <c r="AW306" i="30"/>
  <c r="AZ306" i="30"/>
  <c r="AO306" i="30"/>
  <c r="J306" i="30"/>
  <c r="BI306" i="30"/>
  <c r="C252" i="30"/>
  <c r="K57" i="33" s="1"/>
  <c r="H306" i="30"/>
  <c r="T306" i="30"/>
  <c r="C246" i="30"/>
  <c r="E57" i="33" s="1"/>
  <c r="C220" i="30"/>
  <c r="AW55" i="33" s="1"/>
  <c r="C222" i="30"/>
  <c r="AY55" i="33" s="1"/>
  <c r="AL236" i="30"/>
  <c r="C197" i="30"/>
  <c r="Z55" i="33" s="1"/>
  <c r="AX236" i="30"/>
  <c r="AU236" i="30"/>
  <c r="S236" i="30"/>
  <c r="C217" i="30"/>
  <c r="AT55" i="33" s="1"/>
  <c r="C191" i="30"/>
  <c r="T55" i="33" s="1"/>
  <c r="C176" i="30"/>
  <c r="E55" i="33" s="1"/>
  <c r="G236" i="30"/>
  <c r="BL236" i="30"/>
  <c r="BE236" i="30"/>
  <c r="C216" i="30"/>
  <c r="AS55" i="33" s="1"/>
  <c r="C207" i="30"/>
  <c r="AJ55" i="33" s="1"/>
  <c r="C179" i="30"/>
  <c r="H55" i="33" s="1"/>
  <c r="BK164" i="30"/>
  <c r="C223" i="30"/>
  <c r="AZ55" i="33" s="1"/>
  <c r="C180" i="30"/>
  <c r="I55" i="33" s="1"/>
  <c r="AF42" i="30"/>
  <c r="AP42" i="30"/>
  <c r="AQ164" i="30"/>
  <c r="AH164" i="30"/>
  <c r="BJ164" i="30"/>
  <c r="AK42" i="30"/>
  <c r="BA164" i="30"/>
  <c r="AS164" i="30"/>
  <c r="AO164" i="30"/>
  <c r="BI164" i="30"/>
  <c r="AM164" i="30"/>
  <c r="AL164" i="30"/>
  <c r="BB164" i="30"/>
  <c r="BD164" i="30"/>
  <c r="AU164" i="30"/>
  <c r="C305" i="30"/>
  <c r="BL57" i="33" s="1"/>
  <c r="C292" i="30"/>
  <c r="AY57" i="33" s="1"/>
  <c r="C288" i="30"/>
  <c r="AU57" i="33" s="1"/>
  <c r="C281" i="30"/>
  <c r="AN57" i="33" s="1"/>
  <c r="C280" i="30"/>
  <c r="AM57" i="33" s="1"/>
  <c r="C282" i="30"/>
  <c r="AO57" i="33" s="1"/>
  <c r="C279" i="30"/>
  <c r="AL57" i="33" s="1"/>
  <c r="C277" i="30"/>
  <c r="AJ57" i="33" s="1"/>
  <c r="V306" i="30"/>
  <c r="C247" i="30"/>
  <c r="F57" i="33" s="1"/>
  <c r="X306" i="30"/>
  <c r="AG306" i="30"/>
  <c r="AB306" i="30"/>
  <c r="F306" i="30"/>
  <c r="AU306" i="30"/>
  <c r="AC306" i="30"/>
  <c r="BD306" i="30"/>
  <c r="AO236" i="30"/>
  <c r="AH236" i="30"/>
  <c r="AV236" i="30"/>
  <c r="BI236" i="30"/>
  <c r="C195" i="30"/>
  <c r="X55" i="33" s="1"/>
  <c r="K236" i="30"/>
  <c r="C224" i="30"/>
  <c r="BA55" i="33" s="1"/>
  <c r="C229" i="30"/>
  <c r="BF55" i="33" s="1"/>
  <c r="C211" i="30"/>
  <c r="AN55" i="33" s="1"/>
  <c r="C214" i="30"/>
  <c r="AQ55" i="33" s="1"/>
  <c r="C204" i="30"/>
  <c r="AG55" i="33" s="1"/>
  <c r="C199" i="30"/>
  <c r="AB55" i="33" s="1"/>
  <c r="C174" i="30"/>
  <c r="C55" i="33" s="1"/>
  <c r="D236" i="30"/>
  <c r="AJ164" i="30"/>
  <c r="C276" i="30"/>
  <c r="AI57" i="33" s="1"/>
  <c r="C261" i="30"/>
  <c r="T57" i="33" s="1"/>
  <c r="AI306" i="30"/>
  <c r="C228" i="30"/>
  <c r="BE55" i="33" s="1"/>
  <c r="BB236" i="30"/>
  <c r="C188" i="30"/>
  <c r="Q55" i="33" s="1"/>
  <c r="AD164" i="30"/>
  <c r="BA42" i="30"/>
  <c r="BH42" i="30"/>
  <c r="W164" i="30"/>
  <c r="AR164" i="30"/>
  <c r="AZ164" i="30"/>
  <c r="AC164" i="30"/>
  <c r="BM164" i="30"/>
  <c r="AF164" i="30"/>
  <c r="AY164" i="30"/>
  <c r="BG164" i="30"/>
  <c r="BE164" i="30"/>
  <c r="AE164" i="30"/>
  <c r="BF164" i="30"/>
  <c r="C298" i="30"/>
  <c r="BE57" i="33" s="1"/>
  <c r="C284" i="30"/>
  <c r="AQ57" i="33" s="1"/>
  <c r="C289" i="30"/>
  <c r="AV57" i="33" s="1"/>
  <c r="C283" i="30"/>
  <c r="AP57" i="33" s="1"/>
  <c r="C270" i="30"/>
  <c r="AC57" i="33" s="1"/>
  <c r="C253" i="30"/>
  <c r="L57" i="33" s="1"/>
  <c r="C262" i="30"/>
  <c r="U57" i="33" s="1"/>
  <c r="BK306" i="30"/>
  <c r="N306" i="30"/>
  <c r="AH306" i="30"/>
  <c r="S306" i="30"/>
  <c r="L306" i="30"/>
  <c r="O306" i="30"/>
  <c r="AM306" i="30"/>
  <c r="AA306" i="30"/>
  <c r="BG236" i="30"/>
  <c r="BA236" i="30"/>
  <c r="BF236" i="30"/>
  <c r="C235" i="30"/>
  <c r="BL55" i="33" s="1"/>
  <c r="F236" i="30"/>
  <c r="BM236" i="30"/>
  <c r="C218" i="30"/>
  <c r="AU55" i="33" s="1"/>
  <c r="N236" i="30"/>
  <c r="C226" i="30"/>
  <c r="BC55" i="33" s="1"/>
  <c r="E236" i="30"/>
  <c r="AI236" i="30"/>
  <c r="AR236" i="30"/>
  <c r="C215" i="30"/>
  <c r="AR55" i="33" s="1"/>
  <c r="C212" i="30"/>
  <c r="AO55" i="33" s="1"/>
  <c r="C203" i="30"/>
  <c r="AF55" i="33" s="1"/>
  <c r="C196" i="30"/>
  <c r="Y55" i="33" s="1"/>
  <c r="C175" i="30"/>
  <c r="D55" i="33" s="1"/>
  <c r="BC164" i="30"/>
  <c r="C263" i="30"/>
  <c r="V57" i="33" s="1"/>
  <c r="C234" i="30"/>
  <c r="BK55" i="33" s="1"/>
  <c r="C208" i="30"/>
  <c r="AK55" i="33" s="1"/>
  <c r="X42" i="30"/>
  <c r="X164" i="30"/>
  <c r="AT164" i="30"/>
  <c r="C299" i="30"/>
  <c r="BF57" i="33" s="1"/>
  <c r="C293" i="30"/>
  <c r="AZ57" i="33" s="1"/>
  <c r="C256" i="30"/>
  <c r="O57" i="33" s="1"/>
  <c r="C257" i="30"/>
  <c r="P57" i="33" s="1"/>
  <c r="U306" i="30"/>
  <c r="C250" i="30"/>
  <c r="I57" i="33" s="1"/>
  <c r="Z306" i="30"/>
  <c r="BG306" i="30"/>
  <c r="R306" i="30"/>
  <c r="C248" i="30"/>
  <c r="G57" i="33" s="1"/>
  <c r="AN306" i="30"/>
  <c r="BF306" i="30"/>
  <c r="BE306" i="30"/>
  <c r="BJ306" i="30"/>
  <c r="C232" i="30"/>
  <c r="BI55" i="33" s="1"/>
  <c r="C189" i="30"/>
  <c r="R55" i="33" s="1"/>
  <c r="AM236" i="30"/>
  <c r="C202" i="30"/>
  <c r="AE55" i="33" s="1"/>
  <c r="C185" i="30"/>
  <c r="N55" i="33" s="1"/>
  <c r="H236" i="30"/>
  <c r="C177" i="30"/>
  <c r="F55" i="33" s="1"/>
  <c r="AE236" i="30"/>
  <c r="P236" i="30"/>
  <c r="BH236" i="30"/>
  <c r="AC236" i="30"/>
  <c r="Q236" i="30"/>
  <c r="C181" i="30"/>
  <c r="J55" i="33" s="1"/>
  <c r="AQ236" i="30"/>
  <c r="C213" i="30"/>
  <c r="AP55" i="33" s="1"/>
  <c r="C209" i="30"/>
  <c r="AL55" i="33" s="1"/>
  <c r="C200" i="30"/>
  <c r="AC55" i="33" s="1"/>
  <c r="C301" i="30"/>
  <c r="BH57" i="33" s="1"/>
  <c r="AB236" i="30"/>
  <c r="Z164" i="30"/>
  <c r="C300" i="30"/>
  <c r="BG57" i="33" s="1"/>
  <c r="C302" i="30"/>
  <c r="BI57" i="33" s="1"/>
  <c r="C266" i="30"/>
  <c r="Y57" i="33" s="1"/>
  <c r="C275" i="30"/>
  <c r="AH57" i="33" s="1"/>
  <c r="C265" i="30"/>
  <c r="X57" i="33" s="1"/>
  <c r="AP306" i="30"/>
  <c r="M306" i="30"/>
  <c r="AS306" i="30"/>
  <c r="BH306" i="30"/>
  <c r="P306" i="30"/>
  <c r="BB306" i="30"/>
  <c r="BL306" i="30"/>
  <c r="AL306" i="30"/>
  <c r="W236" i="30"/>
  <c r="AY236" i="30"/>
  <c r="AK236" i="30"/>
  <c r="U236" i="30"/>
  <c r="J236" i="30"/>
  <c r="C186" i="30"/>
  <c r="O55" i="33" s="1"/>
  <c r="R236" i="30"/>
  <c r="C219" i="30"/>
  <c r="AV55" i="33" s="1"/>
  <c r="O236" i="30"/>
  <c r="BJ236" i="30"/>
  <c r="C221" i="30"/>
  <c r="AX55" i="33" s="1"/>
  <c r="C198" i="30"/>
  <c r="AA55" i="33" s="1"/>
  <c r="C225" i="30"/>
  <c r="BB55" i="33" s="1"/>
  <c r="Z236" i="30"/>
  <c r="C206" i="30"/>
  <c r="AI55" i="33" s="1"/>
  <c r="C193" i="30"/>
  <c r="V55" i="33" s="1"/>
  <c r="C194" i="30"/>
  <c r="W55" i="33" s="1"/>
  <c r="C178" i="30"/>
  <c r="G55" i="33" s="1"/>
  <c r="E306" i="30"/>
  <c r="C205" i="30"/>
  <c r="AH55" i="33" s="1"/>
  <c r="C230" i="30"/>
  <c r="BG55" i="33" s="1"/>
  <c r="I236" i="30"/>
  <c r="AZ236" i="30"/>
  <c r="C233" i="30"/>
  <c r="BJ55" i="33" s="1"/>
  <c r="C192" i="30"/>
  <c r="U55" i="33" s="1"/>
  <c r="W42" i="30"/>
  <c r="BL42" i="30"/>
  <c r="BG42" i="30"/>
  <c r="Y164" i="30"/>
  <c r="AB164" i="30"/>
  <c r="AW164" i="30"/>
  <c r="AP164" i="30"/>
  <c r="AV164" i="30"/>
  <c r="AG164" i="30"/>
  <c r="AX164" i="30"/>
  <c r="BL164" i="30"/>
  <c r="AK164" i="30"/>
  <c r="C294" i="30"/>
  <c r="BA57" i="33" s="1"/>
  <c r="C291" i="30"/>
  <c r="AX57" i="33" s="1"/>
  <c r="C295" i="30"/>
  <c r="BB57" i="33" s="1"/>
  <c r="C303" i="30"/>
  <c r="BJ57" i="33" s="1"/>
  <c r="C296" i="30"/>
  <c r="BC57" i="33" s="1"/>
  <c r="C271" i="30"/>
  <c r="AD57" i="33" s="1"/>
  <c r="C273" i="30"/>
  <c r="AF57" i="33" s="1"/>
  <c r="C267" i="30"/>
  <c r="Z57" i="33" s="1"/>
  <c r="C259" i="30"/>
  <c r="R57" i="33" s="1"/>
  <c r="C254" i="30"/>
  <c r="M57" i="33" s="1"/>
  <c r="C255" i="30"/>
  <c r="N57" i="33" s="1"/>
  <c r="C260" i="30"/>
  <c r="S57" i="33" s="1"/>
  <c r="C258" i="30"/>
  <c r="Q57" i="33" s="1"/>
  <c r="AF306" i="30"/>
  <c r="AR306" i="30"/>
  <c r="AE306" i="30"/>
  <c r="Y306" i="30"/>
  <c r="C249" i="30"/>
  <c r="H57" i="33" s="1"/>
  <c r="BA306" i="30"/>
  <c r="C245" i="30"/>
  <c r="D57" i="33" s="1"/>
  <c r="AK306" i="30"/>
  <c r="D306" i="30"/>
  <c r="C244" i="30"/>
  <c r="C57" i="33" s="1"/>
  <c r="AJ306" i="30"/>
  <c r="AF236" i="30"/>
  <c r="AD236" i="30"/>
  <c r="BK236" i="30"/>
  <c r="X236" i="30"/>
  <c r="T236" i="30"/>
  <c r="AW236" i="30"/>
  <c r="AG236" i="30"/>
  <c r="C190" i="30"/>
  <c r="S55" i="33" s="1"/>
  <c r="C184" i="30"/>
  <c r="M55" i="33" s="1"/>
  <c r="AA164" i="30"/>
  <c r="BH164" i="30"/>
  <c r="AI164" i="30"/>
  <c r="C297" i="30"/>
  <c r="BD57" i="33" s="1"/>
  <c r="C285" i="30"/>
  <c r="AR57" i="33" s="1"/>
  <c r="C286" i="30"/>
  <c r="AS57" i="33" s="1"/>
  <c r="C290" i="30"/>
  <c r="AW57" i="33" s="1"/>
  <c r="C287" i="30"/>
  <c r="AT57" i="33" s="1"/>
  <c r="C274" i="30"/>
  <c r="AG57" i="33" s="1"/>
  <c r="C278" i="30"/>
  <c r="AK57" i="33" s="1"/>
  <c r="C269" i="30"/>
  <c r="AB57" i="33" s="1"/>
  <c r="C268" i="30"/>
  <c r="AA57" i="33" s="1"/>
  <c r="C264" i="30"/>
  <c r="W57" i="33" s="1"/>
  <c r="K306" i="30"/>
  <c r="BC306" i="30"/>
  <c r="I306" i="30"/>
  <c r="W306" i="30"/>
  <c r="AV306" i="30"/>
  <c r="AT306" i="30"/>
  <c r="AY306" i="30"/>
  <c r="AQ306" i="30"/>
  <c r="M236" i="30"/>
  <c r="V236" i="30"/>
  <c r="AT236" i="30"/>
  <c r="AP236" i="30"/>
  <c r="Y236" i="30"/>
  <c r="AJ236" i="30"/>
  <c r="BD236" i="30"/>
  <c r="C227" i="30"/>
  <c r="BD55" i="33" s="1"/>
  <c r="C182" i="30"/>
  <c r="K55" i="33" s="1"/>
  <c r="BC236" i="30"/>
  <c r="L236" i="30"/>
  <c r="C231" i="30"/>
  <c r="BH55" i="33" s="1"/>
  <c r="C210" i="30"/>
  <c r="AM55" i="33" s="1"/>
  <c r="C201" i="30"/>
  <c r="AD55" i="33" s="1"/>
  <c r="C183" i="30"/>
  <c r="L55" i="33" s="1"/>
  <c r="C187" i="30"/>
  <c r="P55" i="33" s="1"/>
  <c r="AT42" i="30"/>
  <c r="BK42" i="30"/>
  <c r="AI42" i="30"/>
  <c r="BE42" i="30"/>
  <c r="AV42" i="30"/>
  <c r="AY42" i="30"/>
  <c r="BB42" i="30"/>
  <c r="AX42" i="30"/>
  <c r="AR42" i="30"/>
  <c r="AL42" i="30"/>
  <c r="AS42" i="30"/>
  <c r="AG42" i="30"/>
  <c r="BI42" i="30"/>
  <c r="AU42" i="30"/>
  <c r="AN42" i="30"/>
  <c r="Y42" i="30"/>
  <c r="AC42" i="30"/>
  <c r="AD42" i="30"/>
  <c r="AA42" i="30"/>
  <c r="AW42" i="30"/>
  <c r="BC42" i="30"/>
  <c r="AE42" i="30"/>
  <c r="AM42" i="30"/>
  <c r="AJ42" i="30"/>
  <c r="AQ42" i="30"/>
  <c r="AO42" i="30"/>
  <c r="BJ42" i="30"/>
  <c r="BM42" i="30"/>
  <c r="AB42" i="30"/>
  <c r="V42" i="30"/>
  <c r="Z42" i="30"/>
  <c r="B43" i="30"/>
  <c r="C306" i="30" l="1"/>
  <c r="C236" i="30"/>
  <c r="W43" i="30"/>
  <c r="AJ43" i="30"/>
  <c r="AO43" i="30"/>
  <c r="AE43" i="30"/>
  <c r="BG43" i="30"/>
  <c r="X43" i="30"/>
  <c r="AQ43" i="30"/>
  <c r="AL43" i="30"/>
  <c r="BC43" i="30"/>
  <c r="AS43" i="30"/>
  <c r="AV43" i="30"/>
  <c r="AP43" i="30"/>
  <c r="AA43" i="30"/>
  <c r="BE43" i="30"/>
  <c r="BD43" i="30"/>
  <c r="AT43" i="30"/>
  <c r="AW43" i="30"/>
  <c r="AK43" i="30"/>
  <c r="BI43" i="30"/>
  <c r="AX43" i="30"/>
  <c r="AI43" i="30"/>
  <c r="AU43" i="30"/>
  <c r="V43" i="30"/>
  <c r="AR43" i="30"/>
  <c r="BL43" i="30"/>
  <c r="AD43" i="30"/>
  <c r="AH43" i="30"/>
  <c r="BJ43" i="30"/>
  <c r="AC43" i="30"/>
  <c r="BF43" i="30"/>
  <c r="AN43" i="30"/>
  <c r="BA43" i="30"/>
  <c r="BB43" i="30"/>
  <c r="AG43" i="30"/>
  <c r="Y43" i="30"/>
  <c r="AB43" i="30"/>
  <c r="BK43" i="30"/>
  <c r="BM43" i="30"/>
  <c r="AZ43" i="30"/>
  <c r="AM43" i="30"/>
  <c r="AY43" i="30"/>
  <c r="BH43" i="30"/>
  <c r="Z43" i="30"/>
  <c r="AF43" i="30"/>
  <c r="B44" i="30"/>
  <c r="AK44" i="30" l="1"/>
  <c r="BB44" i="30"/>
  <c r="AJ44" i="30"/>
  <c r="BJ44" i="30"/>
  <c r="V44" i="30"/>
  <c r="BL44" i="30"/>
  <c r="AX44" i="30"/>
  <c r="BI44" i="30"/>
  <c r="BG44" i="30"/>
  <c r="BF44" i="30"/>
  <c r="BA44" i="30"/>
  <c r="AF44" i="30"/>
  <c r="AT44" i="30"/>
  <c r="BK44" i="30"/>
  <c r="BM44" i="30"/>
  <c r="AN44" i="30"/>
  <c r="AI44" i="30"/>
  <c r="W44" i="30"/>
  <c r="Z44" i="30"/>
  <c r="AM44" i="30"/>
  <c r="BE44" i="30"/>
  <c r="Y44" i="30"/>
  <c r="AR44" i="30"/>
  <c r="AZ44" i="30"/>
  <c r="AG44" i="30"/>
  <c r="AE44" i="30"/>
  <c r="AQ44" i="30"/>
  <c r="AO44" i="30"/>
  <c r="AL44" i="30"/>
  <c r="X44" i="30"/>
  <c r="AD44" i="30"/>
  <c r="BH44" i="30"/>
  <c r="BC44" i="30"/>
  <c r="AP44" i="30"/>
  <c r="BD44" i="30"/>
  <c r="AU44" i="30"/>
  <c r="AC44" i="30"/>
  <c r="AV44" i="30"/>
  <c r="AS44" i="30"/>
  <c r="AY44" i="30"/>
  <c r="AA44" i="30"/>
  <c r="AB44" i="30"/>
  <c r="AW44" i="30"/>
  <c r="AH44" i="30"/>
  <c r="B45" i="30"/>
  <c r="C51" i="36"/>
  <c r="D100" i="30"/>
  <c r="AU45" i="30" l="1"/>
  <c r="BL45" i="30"/>
  <c r="AT45" i="30"/>
  <c r="BG45" i="30"/>
  <c r="AI45" i="30"/>
  <c r="AL45" i="30"/>
  <c r="AQ45" i="30"/>
  <c r="AS45" i="30"/>
  <c r="AP45" i="30"/>
  <c r="BM45" i="30"/>
  <c r="BF45" i="30"/>
  <c r="AM45" i="30"/>
  <c r="AX45" i="30"/>
  <c r="AC45" i="30"/>
  <c r="AG45" i="30"/>
  <c r="AF45" i="30"/>
  <c r="AW45" i="30"/>
  <c r="BA45" i="30"/>
  <c r="AH45" i="30"/>
  <c r="AV45" i="30"/>
  <c r="BB45" i="30"/>
  <c r="BI45" i="30"/>
  <c r="BC45" i="30"/>
  <c r="BD45" i="30"/>
  <c r="X45" i="30"/>
  <c r="AA45" i="30"/>
  <c r="AE45" i="30"/>
  <c r="BK45" i="30"/>
  <c r="BJ45" i="30"/>
  <c r="AN45" i="30"/>
  <c r="V45" i="30"/>
  <c r="AY45" i="30"/>
  <c r="AJ45" i="30"/>
  <c r="Z45" i="30"/>
  <c r="AO45" i="30"/>
  <c r="W45" i="30"/>
  <c r="AZ45" i="30"/>
  <c r="AD45" i="30"/>
  <c r="BH45" i="30"/>
  <c r="AR45" i="30"/>
  <c r="Y45" i="30"/>
  <c r="BE45" i="30"/>
  <c r="AB45" i="30"/>
  <c r="AK45" i="30"/>
  <c r="B46" i="30"/>
  <c r="C31" i="36"/>
  <c r="D31" i="30"/>
  <c r="E30" i="30"/>
  <c r="E100" i="30"/>
  <c r="D45" i="30" l="1"/>
  <c r="D42" i="30"/>
  <c r="D43" i="30"/>
  <c r="D44" i="30"/>
  <c r="AB46" i="30"/>
  <c r="AH46" i="30"/>
  <c r="AA46" i="30"/>
  <c r="W46" i="30"/>
  <c r="AV46" i="30"/>
  <c r="AE46" i="30"/>
  <c r="V46" i="30"/>
  <c r="BB46" i="30"/>
  <c r="BA46" i="30"/>
  <c r="AN46" i="30"/>
  <c r="BD46" i="30"/>
  <c r="X46" i="30"/>
  <c r="AO46" i="30"/>
  <c r="AM46" i="30"/>
  <c r="AQ46" i="30"/>
  <c r="BM46" i="30"/>
  <c r="AU46" i="30"/>
  <c r="AS46" i="30"/>
  <c r="AC46" i="30"/>
  <c r="AT46" i="30"/>
  <c r="BL46" i="30"/>
  <c r="AZ46" i="30"/>
  <c r="AF46" i="30"/>
  <c r="AJ46" i="30"/>
  <c r="BF46" i="30"/>
  <c r="AI46" i="30"/>
  <c r="AG46" i="30"/>
  <c r="Z46" i="30"/>
  <c r="BK46" i="30"/>
  <c r="BJ46" i="30"/>
  <c r="Y46" i="30"/>
  <c r="BE46" i="30"/>
  <c r="BI46" i="30"/>
  <c r="AW46" i="30"/>
  <c r="BG46" i="30"/>
  <c r="AR46" i="30"/>
  <c r="AK46" i="30"/>
  <c r="BC46" i="30"/>
  <c r="BH46" i="30"/>
  <c r="AL46" i="30"/>
  <c r="AY46" i="30"/>
  <c r="AP46" i="30"/>
  <c r="AX46" i="30"/>
  <c r="AD46" i="30"/>
  <c r="D33" i="30"/>
  <c r="D46" i="30"/>
  <c r="B47" i="30"/>
  <c r="D124" i="30"/>
  <c r="D127" i="30"/>
  <c r="D102" i="30"/>
  <c r="D121" i="30"/>
  <c r="D112" i="30"/>
  <c r="D144" i="30"/>
  <c r="D115" i="30"/>
  <c r="D125" i="30"/>
  <c r="D129" i="30"/>
  <c r="D143" i="30"/>
  <c r="D104" i="30"/>
  <c r="D128" i="30"/>
  <c r="D152" i="30"/>
  <c r="D155" i="30"/>
  <c r="D113" i="30"/>
  <c r="D126" i="30"/>
  <c r="D109" i="30"/>
  <c r="D134" i="30"/>
  <c r="D130" i="30"/>
  <c r="D118" i="30"/>
  <c r="D111" i="30"/>
  <c r="D153" i="30"/>
  <c r="D123" i="30"/>
  <c r="D105" i="30"/>
  <c r="D132" i="30"/>
  <c r="D136" i="30"/>
  <c r="D107" i="30"/>
  <c r="D131" i="30"/>
  <c r="D122" i="30"/>
  <c r="D162" i="30"/>
  <c r="D145" i="30"/>
  <c r="D150" i="30"/>
  <c r="D117" i="30"/>
  <c r="D137" i="30"/>
  <c r="D139" i="30"/>
  <c r="D163" i="30"/>
  <c r="D138" i="30"/>
  <c r="D161" i="30"/>
  <c r="D135" i="30"/>
  <c r="D147" i="30"/>
  <c r="D103" i="30"/>
  <c r="D140" i="30"/>
  <c r="D106" i="30"/>
  <c r="D119" i="30"/>
  <c r="D142" i="30"/>
  <c r="D133" i="30"/>
  <c r="D110" i="30"/>
  <c r="D159" i="30"/>
  <c r="D154" i="30"/>
  <c r="D148" i="30"/>
  <c r="D151" i="30"/>
  <c r="D120" i="30"/>
  <c r="D156" i="30"/>
  <c r="D160" i="30"/>
  <c r="D146" i="30"/>
  <c r="D149" i="30"/>
  <c r="D114" i="30"/>
  <c r="D108" i="30"/>
  <c r="D158" i="30"/>
  <c r="D141" i="30"/>
  <c r="D116" i="30"/>
  <c r="D157" i="30"/>
  <c r="E32" i="30"/>
  <c r="D34" i="30"/>
  <c r="D40" i="30"/>
  <c r="D38" i="30"/>
  <c r="D35" i="30"/>
  <c r="D36" i="30"/>
  <c r="D32" i="30"/>
  <c r="D37" i="30"/>
  <c r="D39" i="30"/>
  <c r="D41" i="30"/>
  <c r="E31" i="30"/>
  <c r="E44" i="30" s="1"/>
  <c r="E101" i="30"/>
  <c r="F30" i="30"/>
  <c r="F100" i="30"/>
  <c r="D164" i="30" l="1"/>
  <c r="E45" i="30"/>
  <c r="E43" i="30"/>
  <c r="E46" i="30"/>
  <c r="E47" i="30"/>
  <c r="AQ47" i="30"/>
  <c r="AT47" i="30"/>
  <c r="BM47" i="30"/>
  <c r="AA47" i="30"/>
  <c r="AL47" i="30"/>
  <c r="Y47" i="30"/>
  <c r="AS47" i="30"/>
  <c r="AW47" i="30"/>
  <c r="BH47" i="30"/>
  <c r="AG47" i="30"/>
  <c r="BC47" i="30"/>
  <c r="BG47" i="30"/>
  <c r="AK47" i="30"/>
  <c r="AV47" i="30"/>
  <c r="AF47" i="30"/>
  <c r="BJ47" i="30"/>
  <c r="AR47" i="30"/>
  <c r="BB47" i="30"/>
  <c r="AI47" i="30"/>
  <c r="AB47" i="30"/>
  <c r="AU47" i="30"/>
  <c r="X47" i="30"/>
  <c r="BD47" i="30"/>
  <c r="V47" i="30"/>
  <c r="BI47" i="30"/>
  <c r="AD47" i="30"/>
  <c r="W47" i="30"/>
  <c r="BL47" i="30"/>
  <c r="BF47" i="30"/>
  <c r="AH47" i="30"/>
  <c r="BE47" i="30"/>
  <c r="AC47" i="30"/>
  <c r="BA47" i="30"/>
  <c r="AP47" i="30"/>
  <c r="AX47" i="30"/>
  <c r="AN47" i="30"/>
  <c r="AZ47" i="30"/>
  <c r="Z47" i="30"/>
  <c r="AY47" i="30"/>
  <c r="AM47" i="30"/>
  <c r="AO47" i="30"/>
  <c r="AJ47" i="30"/>
  <c r="BK47" i="30"/>
  <c r="AE47" i="30"/>
  <c r="B48" i="30"/>
  <c r="D47" i="30"/>
  <c r="E102" i="30"/>
  <c r="E110" i="30"/>
  <c r="E109" i="30"/>
  <c r="E108" i="30"/>
  <c r="E107" i="30"/>
  <c r="E106" i="30"/>
  <c r="E105" i="30"/>
  <c r="E118" i="30"/>
  <c r="E120" i="30"/>
  <c r="E128" i="30"/>
  <c r="E112" i="30"/>
  <c r="E116" i="30"/>
  <c r="E126" i="30"/>
  <c r="E135" i="30"/>
  <c r="E114" i="30"/>
  <c r="E111" i="30"/>
  <c r="E115" i="30"/>
  <c r="E117" i="30"/>
  <c r="E127" i="30"/>
  <c r="E130" i="30"/>
  <c r="E138" i="30"/>
  <c r="E121" i="30"/>
  <c r="E125" i="30"/>
  <c r="E123" i="30"/>
  <c r="E113" i="30"/>
  <c r="E103" i="30"/>
  <c r="E124" i="30"/>
  <c r="E129" i="30"/>
  <c r="E145" i="30"/>
  <c r="E153" i="30"/>
  <c r="E161" i="30"/>
  <c r="E119" i="30"/>
  <c r="E122" i="30"/>
  <c r="E104" i="30"/>
  <c r="E142" i="30"/>
  <c r="E151" i="30"/>
  <c r="E160" i="30"/>
  <c r="E134" i="30"/>
  <c r="E148" i="30"/>
  <c r="E157" i="30"/>
  <c r="E136" i="30"/>
  <c r="E137" i="30"/>
  <c r="E147" i="30"/>
  <c r="E156" i="30"/>
  <c r="E144" i="30"/>
  <c r="E141" i="30"/>
  <c r="E154" i="30"/>
  <c r="E155" i="30"/>
  <c r="E158" i="30"/>
  <c r="E159" i="30"/>
  <c r="E149" i="30"/>
  <c r="E162" i="30"/>
  <c r="E163" i="30"/>
  <c r="E132" i="30"/>
  <c r="E152" i="30"/>
  <c r="E131" i="30"/>
  <c r="E139" i="30"/>
  <c r="E146" i="30"/>
  <c r="E143" i="30"/>
  <c r="E133" i="30"/>
  <c r="E140" i="30"/>
  <c r="E150" i="30"/>
  <c r="E38" i="30"/>
  <c r="E36" i="30"/>
  <c r="E40" i="30"/>
  <c r="F32" i="30"/>
  <c r="F33" i="30"/>
  <c r="E39" i="30"/>
  <c r="E34" i="30"/>
  <c r="E35" i="30"/>
  <c r="E42" i="30"/>
  <c r="E33" i="30"/>
  <c r="E41" i="30"/>
  <c r="E37" i="30"/>
  <c r="F101" i="30"/>
  <c r="F31" i="30"/>
  <c r="F39" i="30" s="1"/>
  <c r="G100" i="30"/>
  <c r="G30" i="30"/>
  <c r="E164" i="30" l="1"/>
  <c r="F44" i="30"/>
  <c r="F46" i="30"/>
  <c r="F48" i="30"/>
  <c r="F47" i="30"/>
  <c r="F45" i="30"/>
  <c r="C53" i="36"/>
  <c r="BF48" i="30"/>
  <c r="AD48" i="30"/>
  <c r="AZ48" i="30"/>
  <c r="BA48" i="30"/>
  <c r="AR48" i="30"/>
  <c r="AL48" i="30"/>
  <c r="AO48" i="30"/>
  <c r="AV48" i="30"/>
  <c r="AN48" i="30"/>
  <c r="BG48" i="30"/>
  <c r="AI48" i="30"/>
  <c r="BJ48" i="30"/>
  <c r="AH48" i="30"/>
  <c r="AE48" i="30"/>
  <c r="AS48" i="30"/>
  <c r="AT48" i="30"/>
  <c r="BD48" i="30"/>
  <c r="X48" i="30"/>
  <c r="V48" i="30"/>
  <c r="BE48" i="30"/>
  <c r="BM48" i="30"/>
  <c r="AQ48" i="30"/>
  <c r="AA48" i="30"/>
  <c r="AB48" i="30"/>
  <c r="AY48" i="30"/>
  <c r="AK48" i="30"/>
  <c r="W48" i="30"/>
  <c r="BH48" i="30"/>
  <c r="AW48" i="30"/>
  <c r="Y48" i="30"/>
  <c r="Z48" i="30"/>
  <c r="AF48" i="30"/>
  <c r="BK48" i="30"/>
  <c r="BB48" i="30"/>
  <c r="BI48" i="30"/>
  <c r="BC48" i="30"/>
  <c r="AM48" i="30"/>
  <c r="BL48" i="30"/>
  <c r="AX48" i="30"/>
  <c r="AP48" i="30"/>
  <c r="AC48" i="30"/>
  <c r="AJ48" i="30"/>
  <c r="AU48" i="30"/>
  <c r="AG48" i="30"/>
  <c r="B49" i="30"/>
  <c r="D48" i="30"/>
  <c r="E48" i="30"/>
  <c r="F103" i="30"/>
  <c r="F111" i="30"/>
  <c r="F102" i="30"/>
  <c r="F110" i="30"/>
  <c r="F109" i="30"/>
  <c r="F108" i="30"/>
  <c r="F107" i="30"/>
  <c r="F106" i="30"/>
  <c r="F104" i="30"/>
  <c r="F121" i="30"/>
  <c r="F117" i="30"/>
  <c r="F119" i="30"/>
  <c r="F112" i="30"/>
  <c r="F127" i="30"/>
  <c r="F113" i="30"/>
  <c r="F114" i="30"/>
  <c r="F122" i="30"/>
  <c r="F123" i="30"/>
  <c r="F124" i="30"/>
  <c r="F125" i="30"/>
  <c r="F126" i="30"/>
  <c r="F131" i="30"/>
  <c r="F139" i="30"/>
  <c r="F116" i="30"/>
  <c r="F115" i="30"/>
  <c r="F128" i="30"/>
  <c r="F132" i="30"/>
  <c r="F133" i="30"/>
  <c r="F134" i="30"/>
  <c r="F135" i="30"/>
  <c r="F105" i="30"/>
  <c r="F120" i="30"/>
  <c r="F146" i="30"/>
  <c r="F154" i="30"/>
  <c r="F162" i="30"/>
  <c r="F118" i="30"/>
  <c r="F129" i="30"/>
  <c r="F143" i="30"/>
  <c r="F152" i="30"/>
  <c r="F161" i="30"/>
  <c r="F140" i="30"/>
  <c r="F149" i="30"/>
  <c r="F148" i="30"/>
  <c r="F157" i="30"/>
  <c r="F147" i="30"/>
  <c r="F150" i="30"/>
  <c r="F137" i="30"/>
  <c r="F144" i="30"/>
  <c r="F130" i="30"/>
  <c r="F141" i="30"/>
  <c r="F151" i="30"/>
  <c r="F136" i="30"/>
  <c r="F145" i="30"/>
  <c r="F156" i="30"/>
  <c r="F142" i="30"/>
  <c r="F155" i="30"/>
  <c r="F158" i="30"/>
  <c r="F159" i="30"/>
  <c r="F160" i="30"/>
  <c r="F163" i="30"/>
  <c r="F138" i="30"/>
  <c r="F153" i="30"/>
  <c r="F37" i="30"/>
  <c r="F35" i="30"/>
  <c r="F38" i="30"/>
  <c r="F42" i="30"/>
  <c r="F36" i="30"/>
  <c r="F43" i="30"/>
  <c r="G32" i="30"/>
  <c r="G33" i="30"/>
  <c r="G34" i="30"/>
  <c r="F41" i="30"/>
  <c r="F34" i="30"/>
  <c r="F40" i="30"/>
  <c r="G101" i="30"/>
  <c r="G31" i="30"/>
  <c r="G44" i="30" s="1"/>
  <c r="H30" i="30"/>
  <c r="H100" i="30"/>
  <c r="F164" i="30" l="1"/>
  <c r="G47" i="30"/>
  <c r="G46" i="30"/>
  <c r="G48" i="30"/>
  <c r="G45" i="30"/>
  <c r="G49" i="30"/>
  <c r="AI49" i="30"/>
  <c r="BC49" i="30"/>
  <c r="AB49" i="30"/>
  <c r="AW49" i="30"/>
  <c r="AK49" i="30"/>
  <c r="AP49" i="30"/>
  <c r="BE49" i="30"/>
  <c r="BM49" i="30"/>
  <c r="BK49" i="30"/>
  <c r="BI49" i="30"/>
  <c r="AV49" i="30"/>
  <c r="Y49" i="30"/>
  <c r="AJ49" i="30"/>
  <c r="AC49" i="30"/>
  <c r="BD49" i="30"/>
  <c r="AO49" i="30"/>
  <c r="AD49" i="30"/>
  <c r="V49" i="30"/>
  <c r="BG49" i="30"/>
  <c r="AL49" i="30"/>
  <c r="BF49" i="30"/>
  <c r="Z49" i="30"/>
  <c r="AR49" i="30"/>
  <c r="AU49" i="30"/>
  <c r="AN49" i="30"/>
  <c r="AF49" i="30"/>
  <c r="AE49" i="30"/>
  <c r="AZ49" i="30"/>
  <c r="AG49" i="30"/>
  <c r="BH49" i="30"/>
  <c r="BL49" i="30"/>
  <c r="AM49" i="30"/>
  <c r="AX49" i="30"/>
  <c r="BJ49" i="30"/>
  <c r="AS49" i="30"/>
  <c r="AQ49" i="30"/>
  <c r="AY49" i="30"/>
  <c r="W49" i="30"/>
  <c r="X49" i="30"/>
  <c r="AA49" i="30"/>
  <c r="BB49" i="30"/>
  <c r="AT49" i="30"/>
  <c r="BA49" i="30"/>
  <c r="AH49" i="30"/>
  <c r="D49" i="30"/>
  <c r="B50" i="30"/>
  <c r="E49" i="30"/>
  <c r="F49" i="30"/>
  <c r="G104" i="30"/>
  <c r="G112" i="30"/>
  <c r="G103" i="30"/>
  <c r="G111" i="30"/>
  <c r="G102" i="30"/>
  <c r="G110" i="30"/>
  <c r="G109" i="30"/>
  <c r="G108" i="30"/>
  <c r="G113" i="30"/>
  <c r="G107" i="30"/>
  <c r="G122" i="30"/>
  <c r="G105" i="30"/>
  <c r="G118" i="30"/>
  <c r="G120" i="30"/>
  <c r="G117" i="30"/>
  <c r="G128" i="30"/>
  <c r="G129" i="30"/>
  <c r="G106" i="30"/>
  <c r="G121" i="30"/>
  <c r="G132" i="30"/>
  <c r="G119" i="30"/>
  <c r="G123" i="30"/>
  <c r="G116" i="30"/>
  <c r="G115" i="30"/>
  <c r="G124" i="30"/>
  <c r="G114" i="30"/>
  <c r="G130" i="30"/>
  <c r="G131" i="30"/>
  <c r="G133" i="30"/>
  <c r="G134" i="30"/>
  <c r="G147" i="30"/>
  <c r="G155" i="30"/>
  <c r="G163" i="30"/>
  <c r="G125" i="30"/>
  <c r="G127" i="30"/>
  <c r="G144" i="30"/>
  <c r="G153" i="30"/>
  <c r="G162" i="30"/>
  <c r="G141" i="30"/>
  <c r="G150" i="30"/>
  <c r="G140" i="30"/>
  <c r="G149" i="30"/>
  <c r="G138" i="30"/>
  <c r="G157" i="30"/>
  <c r="G137" i="30"/>
  <c r="G154" i="30"/>
  <c r="G148" i="30"/>
  <c r="G151" i="30"/>
  <c r="G142" i="30"/>
  <c r="G126" i="30"/>
  <c r="G139" i="30"/>
  <c r="G136" i="30"/>
  <c r="G145" i="30"/>
  <c r="G152" i="30"/>
  <c r="G158" i="30"/>
  <c r="G159" i="30"/>
  <c r="G160" i="30"/>
  <c r="G161" i="30"/>
  <c r="G146" i="30"/>
  <c r="G135" i="30"/>
  <c r="G143" i="30"/>
  <c r="G156" i="30"/>
  <c r="G40" i="30"/>
  <c r="G37" i="30"/>
  <c r="G43" i="30"/>
  <c r="G38" i="30"/>
  <c r="G39" i="30"/>
  <c r="G35" i="30"/>
  <c r="G41" i="30"/>
  <c r="H33" i="30"/>
  <c r="H32" i="30"/>
  <c r="H34" i="30"/>
  <c r="H35" i="30"/>
  <c r="G36" i="30"/>
  <c r="G42" i="30"/>
  <c r="H31" i="30"/>
  <c r="H38" i="30" s="1"/>
  <c r="H101" i="30"/>
  <c r="I30" i="30"/>
  <c r="I100" i="30"/>
  <c r="G164" i="30" l="1"/>
  <c r="H49" i="30"/>
  <c r="H47" i="30"/>
  <c r="H48" i="30"/>
  <c r="H46" i="30"/>
  <c r="H50" i="30"/>
  <c r="BC50" i="30"/>
  <c r="AB50" i="30"/>
  <c r="AQ50" i="30"/>
  <c r="AG50" i="30"/>
  <c r="AA50" i="30"/>
  <c r="BE50" i="30"/>
  <c r="AM50" i="30"/>
  <c r="BH50" i="30"/>
  <c r="BB50" i="30"/>
  <c r="AE50" i="30"/>
  <c r="BF50" i="30"/>
  <c r="BM50" i="30"/>
  <c r="AO50" i="30"/>
  <c r="AT50" i="30"/>
  <c r="AZ50" i="30"/>
  <c r="AF50" i="30"/>
  <c r="BJ50" i="30"/>
  <c r="BI50" i="30"/>
  <c r="BL50" i="30"/>
  <c r="AY50" i="30"/>
  <c r="AS50" i="30"/>
  <c r="AC50" i="30"/>
  <c r="X50" i="30"/>
  <c r="AJ50" i="30"/>
  <c r="AR50" i="30"/>
  <c r="AI50" i="30"/>
  <c r="AD50" i="30"/>
  <c r="BK50" i="30"/>
  <c r="AX50" i="30"/>
  <c r="BA50" i="30"/>
  <c r="Z50" i="30"/>
  <c r="Y50" i="30"/>
  <c r="AU50" i="30"/>
  <c r="AH50" i="30"/>
  <c r="AW50" i="30"/>
  <c r="AV50" i="30"/>
  <c r="W50" i="30"/>
  <c r="BD50" i="30"/>
  <c r="AN50" i="30"/>
  <c r="BG50" i="30"/>
  <c r="V50" i="30"/>
  <c r="AL50" i="30"/>
  <c r="AK50" i="30"/>
  <c r="AP50" i="30"/>
  <c r="B51" i="30"/>
  <c r="D50" i="30"/>
  <c r="E50" i="30"/>
  <c r="F50" i="30"/>
  <c r="G50" i="30"/>
  <c r="H105" i="30"/>
  <c r="H104" i="30"/>
  <c r="H112" i="30"/>
  <c r="H103" i="30"/>
  <c r="H111" i="30"/>
  <c r="H102" i="30"/>
  <c r="H110" i="30"/>
  <c r="H109" i="30"/>
  <c r="H114" i="30"/>
  <c r="H123" i="30"/>
  <c r="H116" i="30"/>
  <c r="H130" i="30"/>
  <c r="H108" i="30"/>
  <c r="H113" i="30"/>
  <c r="H133" i="30"/>
  <c r="H118" i="30"/>
  <c r="H106" i="30"/>
  <c r="H107" i="30"/>
  <c r="H115" i="30"/>
  <c r="H124" i="30"/>
  <c r="H128" i="30"/>
  <c r="H117" i="30"/>
  <c r="H126" i="30"/>
  <c r="H131" i="30"/>
  <c r="H132" i="30"/>
  <c r="H134" i="30"/>
  <c r="H135" i="30"/>
  <c r="H120" i="30"/>
  <c r="H121" i="30"/>
  <c r="H140" i="30"/>
  <c r="H148" i="30"/>
  <c r="H156" i="30"/>
  <c r="H119" i="30"/>
  <c r="H125" i="30"/>
  <c r="H129" i="30"/>
  <c r="H122" i="30"/>
  <c r="H127" i="30"/>
  <c r="H145" i="30"/>
  <c r="H154" i="30"/>
  <c r="H163" i="30"/>
  <c r="H142" i="30"/>
  <c r="H151" i="30"/>
  <c r="H141" i="30"/>
  <c r="H150" i="30"/>
  <c r="H143" i="30"/>
  <c r="H153" i="30"/>
  <c r="H138" i="30"/>
  <c r="H147" i="30"/>
  <c r="H144" i="30"/>
  <c r="H157" i="30"/>
  <c r="H137" i="30"/>
  <c r="H155" i="30"/>
  <c r="H149" i="30"/>
  <c r="H160" i="30"/>
  <c r="H136" i="30"/>
  <c r="H152" i="30"/>
  <c r="H158" i="30"/>
  <c r="H159" i="30"/>
  <c r="H139" i="30"/>
  <c r="H146" i="30"/>
  <c r="H162" i="30"/>
  <c r="H161" i="30"/>
  <c r="H42" i="30"/>
  <c r="H45" i="30"/>
  <c r="H36" i="30"/>
  <c r="H40" i="30"/>
  <c r="H41" i="30"/>
  <c r="I34" i="30"/>
  <c r="I33" i="30"/>
  <c r="I35" i="30"/>
  <c r="I32" i="30"/>
  <c r="I36" i="30"/>
  <c r="H44" i="30"/>
  <c r="H39" i="30"/>
  <c r="H37" i="30"/>
  <c r="H43" i="30"/>
  <c r="I31" i="30"/>
  <c r="I40" i="30" s="1"/>
  <c r="I101" i="30"/>
  <c r="J100" i="30"/>
  <c r="J30" i="30"/>
  <c r="H164" i="30" l="1"/>
  <c r="I48" i="30"/>
  <c r="I49" i="30"/>
  <c r="I47" i="30"/>
  <c r="I50" i="30"/>
  <c r="I51" i="30"/>
  <c r="AI51" i="30"/>
  <c r="AY51" i="30"/>
  <c r="AW51" i="30"/>
  <c r="AK51" i="30"/>
  <c r="AN51" i="30"/>
  <c r="AC51" i="30"/>
  <c r="BF51" i="30"/>
  <c r="BK51" i="30"/>
  <c r="AS51" i="30"/>
  <c r="BG51" i="30"/>
  <c r="AL51" i="30"/>
  <c r="Y51" i="30"/>
  <c r="AT51" i="30"/>
  <c r="BA51" i="30"/>
  <c r="AP51" i="30"/>
  <c r="AA51" i="30"/>
  <c r="BH51" i="30"/>
  <c r="AU51" i="30"/>
  <c r="AH51" i="30"/>
  <c r="BC51" i="30"/>
  <c r="AX51" i="30"/>
  <c r="AV51" i="30"/>
  <c r="BM51" i="30"/>
  <c r="AO51" i="30"/>
  <c r="AD51" i="30"/>
  <c r="AR51" i="30"/>
  <c r="AZ51" i="30"/>
  <c r="X51" i="30"/>
  <c r="AM51" i="30"/>
  <c r="AQ51" i="30"/>
  <c r="BE51" i="30"/>
  <c r="AG51" i="30"/>
  <c r="BL51" i="30"/>
  <c r="BI51" i="30"/>
  <c r="AF51" i="30"/>
  <c r="AE51" i="30"/>
  <c r="BJ51" i="30"/>
  <c r="BB51" i="30"/>
  <c r="AJ51" i="30"/>
  <c r="V51" i="30"/>
  <c r="BD51" i="30"/>
  <c r="Z51" i="30"/>
  <c r="AB51" i="30"/>
  <c r="W51" i="30"/>
  <c r="E51" i="30"/>
  <c r="B52" i="30"/>
  <c r="D51" i="30"/>
  <c r="F51" i="30"/>
  <c r="G51" i="30"/>
  <c r="H51" i="30"/>
  <c r="I106" i="30"/>
  <c r="I105" i="30"/>
  <c r="I104" i="30"/>
  <c r="I112" i="30"/>
  <c r="I103" i="30"/>
  <c r="I111" i="30"/>
  <c r="I102" i="30"/>
  <c r="I110" i="30"/>
  <c r="I115" i="30"/>
  <c r="I108" i="30"/>
  <c r="I113" i="30"/>
  <c r="I124" i="30"/>
  <c r="I121" i="30"/>
  <c r="I131" i="30"/>
  <c r="I107" i="30"/>
  <c r="I116" i="30"/>
  <c r="I134" i="30"/>
  <c r="I117" i="30"/>
  <c r="I126" i="30"/>
  <c r="I118" i="30"/>
  <c r="I119" i="30"/>
  <c r="I127" i="30"/>
  <c r="I123" i="30"/>
  <c r="I130" i="30"/>
  <c r="I109" i="30"/>
  <c r="I132" i="30"/>
  <c r="I133" i="30"/>
  <c r="I135" i="30"/>
  <c r="I141" i="30"/>
  <c r="I149" i="30"/>
  <c r="I157" i="30"/>
  <c r="I120" i="30"/>
  <c r="I114" i="30"/>
  <c r="I128" i="30"/>
  <c r="I125" i="30"/>
  <c r="I129" i="30"/>
  <c r="I122" i="30"/>
  <c r="I136" i="30"/>
  <c r="I137" i="30"/>
  <c r="I138" i="30"/>
  <c r="I139" i="30"/>
  <c r="I146" i="30"/>
  <c r="I155" i="30"/>
  <c r="I143" i="30"/>
  <c r="I152" i="30"/>
  <c r="I142" i="30"/>
  <c r="I151" i="30"/>
  <c r="I140" i="30"/>
  <c r="I156" i="30"/>
  <c r="I150" i="30"/>
  <c r="I153" i="30"/>
  <c r="I147" i="30"/>
  <c r="I144" i="30"/>
  <c r="I154" i="30"/>
  <c r="I148" i="30"/>
  <c r="I145" i="30"/>
  <c r="I159" i="30"/>
  <c r="I163" i="30"/>
  <c r="I158" i="30"/>
  <c r="I160" i="30"/>
  <c r="I161" i="30"/>
  <c r="I162" i="30"/>
  <c r="I39" i="30"/>
  <c r="I45" i="30"/>
  <c r="I42" i="30"/>
  <c r="I44" i="30"/>
  <c r="I38" i="30"/>
  <c r="I37" i="30"/>
  <c r="I46" i="30"/>
  <c r="I41" i="30"/>
  <c r="I43" i="30"/>
  <c r="J35" i="30"/>
  <c r="J34" i="30"/>
  <c r="J36" i="30"/>
  <c r="J33" i="30"/>
  <c r="J37" i="30"/>
  <c r="J32" i="30"/>
  <c r="J101" i="30"/>
  <c r="J31" i="30"/>
  <c r="J39" i="30" s="1"/>
  <c r="K100" i="30"/>
  <c r="K30" i="30"/>
  <c r="I164" i="30" l="1"/>
  <c r="J52" i="30"/>
  <c r="J49" i="30"/>
  <c r="J51" i="30"/>
  <c r="J48" i="30"/>
  <c r="J50" i="30"/>
  <c r="BE52" i="30"/>
  <c r="BK52" i="30"/>
  <c r="AU52" i="30"/>
  <c r="AF52" i="30"/>
  <c r="AX52" i="30"/>
  <c r="BJ52" i="30"/>
  <c r="AG52" i="30"/>
  <c r="AH52" i="30"/>
  <c r="Z52" i="30"/>
  <c r="BH52" i="30"/>
  <c r="BL52" i="30"/>
  <c r="BA52" i="30"/>
  <c r="AW52" i="30"/>
  <c r="AJ52" i="30"/>
  <c r="BB52" i="30"/>
  <c r="BD52" i="30"/>
  <c r="AB52" i="30"/>
  <c r="AD52" i="30"/>
  <c r="AV52" i="30"/>
  <c r="AO52" i="30"/>
  <c r="AZ52" i="30"/>
  <c r="AE52" i="30"/>
  <c r="AS52" i="30"/>
  <c r="BC52" i="30"/>
  <c r="W52" i="30"/>
  <c r="AC52" i="30"/>
  <c r="BF52" i="30"/>
  <c r="V52" i="30"/>
  <c r="AY52" i="30"/>
  <c r="AA52" i="30"/>
  <c r="X52" i="30"/>
  <c r="AK52" i="30"/>
  <c r="BI52" i="30"/>
  <c r="AQ52" i="30"/>
  <c r="AM52" i="30"/>
  <c r="BG52" i="30"/>
  <c r="Y52" i="30"/>
  <c r="AI52" i="30"/>
  <c r="AT52" i="30"/>
  <c r="BM52" i="30"/>
  <c r="AR52" i="30"/>
  <c r="AP52" i="30"/>
  <c r="AN52" i="30"/>
  <c r="AL52" i="30"/>
  <c r="E52" i="30"/>
  <c r="F52" i="30"/>
  <c r="B53" i="30"/>
  <c r="D52" i="30"/>
  <c r="G52" i="30"/>
  <c r="H52" i="30"/>
  <c r="I52" i="30"/>
  <c r="J107" i="30"/>
  <c r="J106" i="30"/>
  <c r="J105" i="30"/>
  <c r="J104" i="30"/>
  <c r="J112" i="30"/>
  <c r="J103" i="30"/>
  <c r="J111" i="30"/>
  <c r="J116" i="30"/>
  <c r="J109" i="30"/>
  <c r="J114" i="30"/>
  <c r="J125" i="30"/>
  <c r="J102" i="30"/>
  <c r="J115" i="30"/>
  <c r="J122" i="30"/>
  <c r="J132" i="30"/>
  <c r="J117" i="30"/>
  <c r="J108" i="30"/>
  <c r="J135" i="30"/>
  <c r="J110" i="30"/>
  <c r="J118" i="30"/>
  <c r="J123" i="30"/>
  <c r="J119" i="30"/>
  <c r="J127" i="30"/>
  <c r="J126" i="30"/>
  <c r="J113" i="30"/>
  <c r="J130" i="30"/>
  <c r="J131" i="30"/>
  <c r="J124" i="30"/>
  <c r="J133" i="30"/>
  <c r="J134" i="30"/>
  <c r="J136" i="30"/>
  <c r="J142" i="30"/>
  <c r="J150" i="30"/>
  <c r="J158" i="30"/>
  <c r="J121" i="30"/>
  <c r="J120" i="30"/>
  <c r="J128" i="30"/>
  <c r="J147" i="30"/>
  <c r="J156" i="30"/>
  <c r="J144" i="30"/>
  <c r="J153" i="30"/>
  <c r="J143" i="30"/>
  <c r="J152" i="30"/>
  <c r="J139" i="30"/>
  <c r="J146" i="30"/>
  <c r="J159" i="30"/>
  <c r="J160" i="30"/>
  <c r="J161" i="30"/>
  <c r="J162" i="30"/>
  <c r="J163" i="30"/>
  <c r="J140" i="30"/>
  <c r="J138" i="30"/>
  <c r="J141" i="30"/>
  <c r="J157" i="30"/>
  <c r="J148" i="30"/>
  <c r="J155" i="30"/>
  <c r="J137" i="30"/>
  <c r="J151" i="30"/>
  <c r="J154" i="30"/>
  <c r="J145" i="30"/>
  <c r="J129" i="30"/>
  <c r="J149" i="30"/>
  <c r="J46" i="30"/>
  <c r="J45" i="30"/>
  <c r="J42" i="30"/>
  <c r="J40" i="30"/>
  <c r="J43" i="30"/>
  <c r="J41" i="30"/>
  <c r="J44" i="30"/>
  <c r="J47" i="30"/>
  <c r="J38" i="30"/>
  <c r="K36" i="30"/>
  <c r="K35" i="30"/>
  <c r="K37" i="30"/>
  <c r="K34" i="30"/>
  <c r="K32" i="30"/>
  <c r="K38" i="30"/>
  <c r="K33" i="30"/>
  <c r="K101" i="30"/>
  <c r="K31" i="30"/>
  <c r="K43" i="30" s="1"/>
  <c r="L30" i="30"/>
  <c r="L100" i="30"/>
  <c r="J164" i="30" l="1"/>
  <c r="K50" i="30"/>
  <c r="K53" i="30"/>
  <c r="K52" i="30"/>
  <c r="K51" i="30"/>
  <c r="K49" i="30"/>
  <c r="AI53" i="30"/>
  <c r="AB53" i="30"/>
  <c r="AY53" i="30"/>
  <c r="AF53" i="30"/>
  <c r="AX53" i="30"/>
  <c r="AV53" i="30"/>
  <c r="BF53" i="30"/>
  <c r="AS53" i="30"/>
  <c r="AO53" i="30"/>
  <c r="AW53" i="30"/>
  <c r="BL53" i="30"/>
  <c r="BI53" i="30"/>
  <c r="V53" i="30"/>
  <c r="AJ53" i="30"/>
  <c r="BH53" i="30"/>
  <c r="BE53" i="30"/>
  <c r="W53" i="30"/>
  <c r="BG53" i="30"/>
  <c r="AR53" i="30"/>
  <c r="BJ53" i="30"/>
  <c r="BB53" i="30"/>
  <c r="AU53" i="30"/>
  <c r="AZ53" i="30"/>
  <c r="X53" i="30"/>
  <c r="AN53" i="30"/>
  <c r="BD53" i="30"/>
  <c r="BM53" i="30"/>
  <c r="Z53" i="30"/>
  <c r="AL53" i="30"/>
  <c r="AC53" i="30"/>
  <c r="BA53" i="30"/>
  <c r="AH53" i="30"/>
  <c r="Y53" i="30"/>
  <c r="AQ53" i="30"/>
  <c r="AM53" i="30"/>
  <c r="BK53" i="30"/>
  <c r="AK53" i="30"/>
  <c r="AE53" i="30"/>
  <c r="AT53" i="30"/>
  <c r="AG53" i="30"/>
  <c r="AD53" i="30"/>
  <c r="AP53" i="30"/>
  <c r="AA53" i="30"/>
  <c r="BC53" i="30"/>
  <c r="F53" i="30"/>
  <c r="G53" i="30"/>
  <c r="E53" i="30"/>
  <c r="B54" i="30"/>
  <c r="D53" i="30"/>
  <c r="H53" i="30"/>
  <c r="I53" i="30"/>
  <c r="J53" i="30"/>
  <c r="K108" i="30"/>
  <c r="K107" i="30"/>
  <c r="K106" i="30"/>
  <c r="K105" i="30"/>
  <c r="K104" i="30"/>
  <c r="K112" i="30"/>
  <c r="K117" i="30"/>
  <c r="K111" i="30"/>
  <c r="K115" i="30"/>
  <c r="K126" i="30"/>
  <c r="K113" i="30"/>
  <c r="K110" i="30"/>
  <c r="K119" i="30"/>
  <c r="K123" i="30"/>
  <c r="K133" i="30"/>
  <c r="K118" i="30"/>
  <c r="K136" i="30"/>
  <c r="K120" i="30"/>
  <c r="K122" i="30"/>
  <c r="K116" i="30"/>
  <c r="K102" i="30"/>
  <c r="K129" i="30"/>
  <c r="K103" i="30"/>
  <c r="K109" i="30"/>
  <c r="K130" i="30"/>
  <c r="K131" i="30"/>
  <c r="K132" i="30"/>
  <c r="K137" i="30"/>
  <c r="K143" i="30"/>
  <c r="K151" i="30"/>
  <c r="K159" i="30"/>
  <c r="K124" i="30"/>
  <c r="K121" i="30"/>
  <c r="K114" i="30"/>
  <c r="K135" i="30"/>
  <c r="K148" i="30"/>
  <c r="K157" i="30"/>
  <c r="K145" i="30"/>
  <c r="K154" i="30"/>
  <c r="K134" i="30"/>
  <c r="K144" i="30"/>
  <c r="K153" i="30"/>
  <c r="K149" i="30"/>
  <c r="K158" i="30"/>
  <c r="K139" i="30"/>
  <c r="K146" i="30"/>
  <c r="K156" i="30"/>
  <c r="K160" i="30"/>
  <c r="K161" i="30"/>
  <c r="K162" i="30"/>
  <c r="K163" i="30"/>
  <c r="K127" i="30"/>
  <c r="K140" i="30"/>
  <c r="K150" i="30"/>
  <c r="K138" i="30"/>
  <c r="K147" i="30"/>
  <c r="K128" i="30"/>
  <c r="K141" i="30"/>
  <c r="K125" i="30"/>
  <c r="K142" i="30"/>
  <c r="K152" i="30"/>
  <c r="K155" i="30"/>
  <c r="K44" i="30"/>
  <c r="K42" i="30"/>
  <c r="K48" i="30"/>
  <c r="K39" i="30"/>
  <c r="K41" i="30"/>
  <c r="K47" i="30"/>
  <c r="K45" i="30"/>
  <c r="K46" i="30"/>
  <c r="L37" i="30"/>
  <c r="L32" i="30"/>
  <c r="L38" i="30"/>
  <c r="L35" i="30"/>
  <c r="L36" i="30"/>
  <c r="L39" i="30"/>
  <c r="L33" i="30"/>
  <c r="L34" i="30"/>
  <c r="K40" i="30"/>
  <c r="L31" i="30"/>
  <c r="L45" i="30" s="1"/>
  <c r="L101" i="30"/>
  <c r="M30" i="30"/>
  <c r="M100" i="30"/>
  <c r="K164" i="30" l="1"/>
  <c r="L50" i="30"/>
  <c r="L52" i="30"/>
  <c r="L51" i="30"/>
  <c r="L53" i="30"/>
  <c r="L54" i="30"/>
  <c r="AS54" i="30"/>
  <c r="AD54" i="30"/>
  <c r="AM54" i="30"/>
  <c r="AF54" i="30"/>
  <c r="AR54" i="30"/>
  <c r="V54" i="30"/>
  <c r="BK54" i="30"/>
  <c r="BF54" i="30"/>
  <c r="AZ54" i="30"/>
  <c r="BM54" i="30"/>
  <c r="AE54" i="30"/>
  <c r="AY54" i="30"/>
  <c r="AK54" i="30"/>
  <c r="AU54" i="30"/>
  <c r="AI54" i="30"/>
  <c r="BH54" i="30"/>
  <c r="BJ54" i="30"/>
  <c r="BI54" i="30"/>
  <c r="BA54" i="30"/>
  <c r="AV54" i="30"/>
  <c r="AH54" i="30"/>
  <c r="BB54" i="30"/>
  <c r="AB54" i="30"/>
  <c r="AQ54" i="30"/>
  <c r="AC54" i="30"/>
  <c r="AJ54" i="30"/>
  <c r="BG54" i="30"/>
  <c r="Y54" i="30"/>
  <c r="BD54" i="30"/>
  <c r="AT54" i="30"/>
  <c r="AL54" i="30"/>
  <c r="BC54" i="30"/>
  <c r="AN54" i="30"/>
  <c r="W54" i="30"/>
  <c r="BL54" i="30"/>
  <c r="AO54" i="30"/>
  <c r="AW54" i="30"/>
  <c r="AP54" i="30"/>
  <c r="AA54" i="30"/>
  <c r="X54" i="30"/>
  <c r="Z54" i="30"/>
  <c r="AX54" i="30"/>
  <c r="BE54" i="30"/>
  <c r="AG54" i="30"/>
  <c r="B55" i="30"/>
  <c r="E54" i="30"/>
  <c r="D54" i="30"/>
  <c r="F54" i="30"/>
  <c r="G54" i="30"/>
  <c r="H54" i="30"/>
  <c r="I54" i="30"/>
  <c r="J54" i="30"/>
  <c r="K54" i="30"/>
  <c r="L109" i="30"/>
  <c r="L108" i="30"/>
  <c r="L107" i="30"/>
  <c r="L106" i="30"/>
  <c r="L105" i="30"/>
  <c r="L118" i="30"/>
  <c r="L103" i="30"/>
  <c r="L116" i="30"/>
  <c r="L119" i="30"/>
  <c r="L127" i="30"/>
  <c r="L114" i="30"/>
  <c r="L120" i="30"/>
  <c r="L124" i="30"/>
  <c r="L134" i="30"/>
  <c r="L104" i="30"/>
  <c r="L117" i="30"/>
  <c r="L110" i="30"/>
  <c r="L137" i="30"/>
  <c r="L102" i="30"/>
  <c r="L125" i="30"/>
  <c r="L126" i="30"/>
  <c r="L129" i="30"/>
  <c r="L111" i="30"/>
  <c r="L123" i="30"/>
  <c r="L122" i="30"/>
  <c r="L128" i="30"/>
  <c r="L115" i="30"/>
  <c r="L112" i="30"/>
  <c r="L113" i="30"/>
  <c r="L138" i="30"/>
  <c r="L144" i="30"/>
  <c r="L152" i="30"/>
  <c r="L160" i="30"/>
  <c r="L130" i="30"/>
  <c r="L131" i="30"/>
  <c r="L121" i="30"/>
  <c r="L132" i="30"/>
  <c r="L140" i="30"/>
  <c r="L149" i="30"/>
  <c r="L158" i="30"/>
  <c r="L139" i="30"/>
  <c r="L146" i="30"/>
  <c r="L155" i="30"/>
  <c r="L145" i="30"/>
  <c r="L154" i="30"/>
  <c r="L133" i="30"/>
  <c r="L135" i="30"/>
  <c r="L143" i="30"/>
  <c r="L159" i="30"/>
  <c r="L153" i="30"/>
  <c r="L156" i="30"/>
  <c r="L150" i="30"/>
  <c r="L141" i="30"/>
  <c r="L148" i="30"/>
  <c r="L147" i="30"/>
  <c r="L157" i="30"/>
  <c r="L151" i="30"/>
  <c r="L136" i="30"/>
  <c r="L162" i="30"/>
  <c r="L163" i="30"/>
  <c r="L161" i="30"/>
  <c r="L142" i="30"/>
  <c r="L41" i="30"/>
  <c r="L43" i="30"/>
  <c r="L49" i="30"/>
  <c r="L48" i="30"/>
  <c r="L47" i="30"/>
  <c r="L40" i="30"/>
  <c r="L42" i="30"/>
  <c r="L44" i="30"/>
  <c r="L46" i="30"/>
  <c r="M38" i="30"/>
  <c r="M33" i="30"/>
  <c r="M37" i="30"/>
  <c r="M40" i="30"/>
  <c r="M32" i="30"/>
  <c r="M39" i="30"/>
  <c r="M35" i="30"/>
  <c r="M36" i="30"/>
  <c r="M34" i="30"/>
  <c r="M31" i="30"/>
  <c r="M41" i="30" s="1"/>
  <c r="M101" i="30"/>
  <c r="N100" i="30"/>
  <c r="N30" i="30"/>
  <c r="L164" i="30" l="1"/>
  <c r="M52" i="30"/>
  <c r="M53" i="30"/>
  <c r="M54" i="30"/>
  <c r="M51" i="30"/>
  <c r="M55" i="30"/>
  <c r="AU55" i="30"/>
  <c r="AH55" i="30"/>
  <c r="AL55" i="30"/>
  <c r="AF55" i="30"/>
  <c r="BB55" i="30"/>
  <c r="AW55" i="30"/>
  <c r="BM55" i="30"/>
  <c r="AO55" i="30"/>
  <c r="BK55" i="30"/>
  <c r="AB55" i="30"/>
  <c r="AD55" i="30"/>
  <c r="X55" i="30"/>
  <c r="AP55" i="30"/>
  <c r="AT55" i="30"/>
  <c r="AV55" i="30"/>
  <c r="BI55" i="30"/>
  <c r="AM55" i="30"/>
  <c r="BE55" i="30"/>
  <c r="AN55" i="30"/>
  <c r="AQ55" i="30"/>
  <c r="BH55" i="30"/>
  <c r="BD55" i="30"/>
  <c r="AY55" i="30"/>
  <c r="AG55" i="30"/>
  <c r="BJ55" i="30"/>
  <c r="V55" i="30"/>
  <c r="BL55" i="30"/>
  <c r="BC55" i="30"/>
  <c r="AA55" i="30"/>
  <c r="Y55" i="30"/>
  <c r="BF55" i="30"/>
  <c r="AS55" i="30"/>
  <c r="AJ55" i="30"/>
  <c r="AK55" i="30"/>
  <c r="BG55" i="30"/>
  <c r="AC55" i="30"/>
  <c r="W55" i="30"/>
  <c r="AI55" i="30"/>
  <c r="AZ55" i="30"/>
  <c r="Z55" i="30"/>
  <c r="AR55" i="30"/>
  <c r="AX55" i="30"/>
  <c r="BA55" i="30"/>
  <c r="AE55" i="30"/>
  <c r="H55" i="30"/>
  <c r="B56" i="30"/>
  <c r="E55" i="30"/>
  <c r="D55" i="30"/>
  <c r="F55" i="30"/>
  <c r="G55" i="30"/>
  <c r="I55" i="30"/>
  <c r="J55" i="30"/>
  <c r="K55" i="30"/>
  <c r="L55" i="30"/>
  <c r="M102" i="30"/>
  <c r="M110" i="30"/>
  <c r="M109" i="30"/>
  <c r="M108" i="30"/>
  <c r="M107" i="30"/>
  <c r="M106" i="30"/>
  <c r="M117" i="30"/>
  <c r="M120" i="30"/>
  <c r="M128" i="30"/>
  <c r="M104" i="30"/>
  <c r="M111" i="30"/>
  <c r="M115" i="30"/>
  <c r="M105" i="30"/>
  <c r="M114" i="30"/>
  <c r="M125" i="30"/>
  <c r="M116" i="30"/>
  <c r="M129" i="30"/>
  <c r="M138" i="30"/>
  <c r="M121" i="30"/>
  <c r="M122" i="30"/>
  <c r="M118" i="30"/>
  <c r="M126" i="30"/>
  <c r="M127" i="30"/>
  <c r="M123" i="30"/>
  <c r="M139" i="30"/>
  <c r="M145" i="30"/>
  <c r="M153" i="30"/>
  <c r="M161" i="30"/>
  <c r="M103" i="30"/>
  <c r="M112" i="30"/>
  <c r="M113" i="30"/>
  <c r="M124" i="30"/>
  <c r="M130" i="30"/>
  <c r="M131" i="30"/>
  <c r="M119" i="30"/>
  <c r="M141" i="30"/>
  <c r="M150" i="30"/>
  <c r="M159" i="30"/>
  <c r="M133" i="30"/>
  <c r="M147" i="30"/>
  <c r="M156" i="30"/>
  <c r="M146" i="30"/>
  <c r="M155" i="30"/>
  <c r="M142" i="30"/>
  <c r="M152" i="30"/>
  <c r="M135" i="30"/>
  <c r="M149" i="30"/>
  <c r="M158" i="30"/>
  <c r="M143" i="30"/>
  <c r="M134" i="30"/>
  <c r="M140" i="30"/>
  <c r="M162" i="30"/>
  <c r="M163" i="30"/>
  <c r="M154" i="30"/>
  <c r="M144" i="30"/>
  <c r="M132" i="30"/>
  <c r="M137" i="30"/>
  <c r="M157" i="30"/>
  <c r="M151" i="30"/>
  <c r="M160" i="30"/>
  <c r="M148" i="30"/>
  <c r="M136" i="30"/>
  <c r="M47" i="30"/>
  <c r="M48" i="30"/>
  <c r="M46" i="30"/>
  <c r="M45" i="30"/>
  <c r="M43" i="30"/>
  <c r="M44" i="30"/>
  <c r="N39" i="30"/>
  <c r="N34" i="30"/>
  <c r="N38" i="30"/>
  <c r="N32" i="30"/>
  <c r="N37" i="30"/>
  <c r="N36" i="30"/>
  <c r="N41" i="30"/>
  <c r="N33" i="30"/>
  <c r="N40" i="30"/>
  <c r="N35" i="30"/>
  <c r="M42" i="30"/>
  <c r="M50" i="30"/>
  <c r="M49" i="30"/>
  <c r="N101" i="30"/>
  <c r="N31" i="30"/>
  <c r="N49" i="30" s="1"/>
  <c r="O100" i="30"/>
  <c r="O30" i="30"/>
  <c r="M164" i="30" l="1"/>
  <c r="N55" i="30"/>
  <c r="N53" i="30"/>
  <c r="N52" i="30"/>
  <c r="N54" i="30"/>
  <c r="N56" i="30"/>
  <c r="BM56" i="30"/>
  <c r="BB56" i="30"/>
  <c r="BE56" i="30"/>
  <c r="BH56" i="30"/>
  <c r="BJ56" i="30"/>
  <c r="AA56" i="30"/>
  <c r="AI56" i="30"/>
  <c r="AP56" i="30"/>
  <c r="AG56" i="30"/>
  <c r="AU56" i="30"/>
  <c r="AZ56" i="30"/>
  <c r="AC56" i="30"/>
  <c r="BI56" i="30"/>
  <c r="AS56" i="30"/>
  <c r="BD56" i="30"/>
  <c r="AO56" i="30"/>
  <c r="AK56" i="30"/>
  <c r="AL56" i="30"/>
  <c r="AW56" i="30"/>
  <c r="AH56" i="30"/>
  <c r="X56" i="30"/>
  <c r="AV56" i="30"/>
  <c r="BL56" i="30"/>
  <c r="AM56" i="30"/>
  <c r="BG56" i="30"/>
  <c r="BA56" i="30"/>
  <c r="BK56" i="30"/>
  <c r="BC56" i="30"/>
  <c r="AR56" i="30"/>
  <c r="BF56" i="30"/>
  <c r="AT56" i="30"/>
  <c r="V56" i="30"/>
  <c r="AQ56" i="30"/>
  <c r="AE56" i="30"/>
  <c r="W56" i="30"/>
  <c r="Y56" i="30"/>
  <c r="AJ56" i="30"/>
  <c r="AB56" i="30"/>
  <c r="AX56" i="30"/>
  <c r="AN56" i="30"/>
  <c r="AY56" i="30"/>
  <c r="AF56" i="30"/>
  <c r="AD56" i="30"/>
  <c r="Z56" i="30"/>
  <c r="I56" i="30"/>
  <c r="G56" i="30"/>
  <c r="B57" i="30"/>
  <c r="E56" i="30"/>
  <c r="J56" i="30"/>
  <c r="D56" i="30"/>
  <c r="F56" i="30"/>
  <c r="H56" i="30"/>
  <c r="K56" i="30"/>
  <c r="L56" i="30"/>
  <c r="M56" i="30"/>
  <c r="N103" i="30"/>
  <c r="N111" i="30"/>
  <c r="N102" i="30"/>
  <c r="N110" i="30"/>
  <c r="N109" i="30"/>
  <c r="N108" i="30"/>
  <c r="N107" i="30"/>
  <c r="N118" i="30"/>
  <c r="N121" i="30"/>
  <c r="N116" i="30"/>
  <c r="N119" i="30"/>
  <c r="N113" i="30"/>
  <c r="N126" i="30"/>
  <c r="N112" i="30"/>
  <c r="N104" i="30"/>
  <c r="N115" i="30"/>
  <c r="N120" i="30"/>
  <c r="N130" i="30"/>
  <c r="N139" i="30"/>
  <c r="N117" i="30"/>
  <c r="N122" i="30"/>
  <c r="N129" i="30"/>
  <c r="N125" i="30"/>
  <c r="N127" i="30"/>
  <c r="N128" i="30"/>
  <c r="N105" i="30"/>
  <c r="N123" i="30"/>
  <c r="N146" i="30"/>
  <c r="N154" i="30"/>
  <c r="N162" i="30"/>
  <c r="N106" i="30"/>
  <c r="N124" i="30"/>
  <c r="N131" i="30"/>
  <c r="N132" i="30"/>
  <c r="N133" i="30"/>
  <c r="N134" i="30"/>
  <c r="N142" i="30"/>
  <c r="N151" i="30"/>
  <c r="N160" i="30"/>
  <c r="N135" i="30"/>
  <c r="N136" i="30"/>
  <c r="N137" i="30"/>
  <c r="N138" i="30"/>
  <c r="N148" i="30"/>
  <c r="N157" i="30"/>
  <c r="N147" i="30"/>
  <c r="N156" i="30"/>
  <c r="N155" i="30"/>
  <c r="N159" i="30"/>
  <c r="N152" i="30"/>
  <c r="N149" i="30"/>
  <c r="N158" i="30"/>
  <c r="N143" i="30"/>
  <c r="N153" i="30"/>
  <c r="N161" i="30"/>
  <c r="N114" i="30"/>
  <c r="N140" i="30"/>
  <c r="N150" i="30"/>
  <c r="N163" i="30"/>
  <c r="N144" i="30"/>
  <c r="N141" i="30"/>
  <c r="N145" i="30"/>
  <c r="N47" i="30"/>
  <c r="N50" i="30"/>
  <c r="N45" i="30"/>
  <c r="N48" i="30"/>
  <c r="N42" i="30"/>
  <c r="N44" i="30"/>
  <c r="O32" i="30"/>
  <c r="O40" i="30"/>
  <c r="O35" i="30"/>
  <c r="O33" i="30"/>
  <c r="O36" i="30"/>
  <c r="O41" i="30"/>
  <c r="O42" i="30"/>
  <c r="O34" i="30"/>
  <c r="O37" i="30"/>
  <c r="O38" i="30"/>
  <c r="O39" i="30"/>
  <c r="N46" i="30"/>
  <c r="N43" i="30"/>
  <c r="N51" i="30"/>
  <c r="O101" i="30"/>
  <c r="O31" i="30"/>
  <c r="O49" i="30" s="1"/>
  <c r="P100" i="30"/>
  <c r="P30" i="30"/>
  <c r="N164" i="30" l="1"/>
  <c r="O55" i="30"/>
  <c r="O56" i="30"/>
  <c r="O57" i="30"/>
  <c r="O54" i="30"/>
  <c r="O53" i="30"/>
  <c r="AH57" i="30"/>
  <c r="BB57" i="30"/>
  <c r="BM57" i="30"/>
  <c r="AT57" i="30"/>
  <c r="AN57" i="30"/>
  <c r="BI57" i="30"/>
  <c r="BK57" i="30"/>
  <c r="AJ57" i="30"/>
  <c r="AQ57" i="30"/>
  <c r="AS57" i="30"/>
  <c r="AG57" i="30"/>
  <c r="AE57" i="30"/>
  <c r="AK57" i="30"/>
  <c r="BH57" i="30"/>
  <c r="AW57" i="30"/>
  <c r="BE57" i="30"/>
  <c r="AV57" i="30"/>
  <c r="V57" i="30"/>
  <c r="W57" i="30"/>
  <c r="Y57" i="30"/>
  <c r="AP57" i="30"/>
  <c r="AI57" i="30"/>
  <c r="AL57" i="30"/>
  <c r="AD57" i="30"/>
  <c r="BL57" i="30"/>
  <c r="AR57" i="30"/>
  <c r="AF57" i="30"/>
  <c r="AU57" i="30"/>
  <c r="AY57" i="30"/>
  <c r="BF57" i="30"/>
  <c r="BA57" i="30"/>
  <c r="AM57" i="30"/>
  <c r="AC57" i="30"/>
  <c r="BJ57" i="30"/>
  <c r="BG57" i="30"/>
  <c r="BD57" i="30"/>
  <c r="AX57" i="30"/>
  <c r="AZ57" i="30"/>
  <c r="AO57" i="30"/>
  <c r="BC57" i="30"/>
  <c r="Z57" i="30"/>
  <c r="AA57" i="30"/>
  <c r="X57" i="30"/>
  <c r="AB57" i="30"/>
  <c r="J57" i="30"/>
  <c r="G57" i="30"/>
  <c r="I57" i="30"/>
  <c r="B58" i="30"/>
  <c r="E57" i="30"/>
  <c r="F57" i="30"/>
  <c r="D57" i="30"/>
  <c r="H57" i="30"/>
  <c r="K57" i="30"/>
  <c r="L57" i="30"/>
  <c r="M57" i="30"/>
  <c r="N57" i="30"/>
  <c r="O104" i="30"/>
  <c r="O112" i="30"/>
  <c r="O103" i="30"/>
  <c r="O111" i="30"/>
  <c r="O102" i="30"/>
  <c r="O110" i="30"/>
  <c r="O109" i="30"/>
  <c r="O113" i="30"/>
  <c r="O122" i="30"/>
  <c r="O117" i="30"/>
  <c r="O120" i="30"/>
  <c r="O127" i="30"/>
  <c r="O129" i="30"/>
  <c r="O115" i="30"/>
  <c r="O107" i="30"/>
  <c r="O116" i="30"/>
  <c r="O128" i="30"/>
  <c r="O131" i="30"/>
  <c r="O124" i="30"/>
  <c r="O125" i="30"/>
  <c r="O114" i="30"/>
  <c r="O126" i="30"/>
  <c r="O105" i="30"/>
  <c r="O147" i="30"/>
  <c r="O155" i="30"/>
  <c r="O163" i="30"/>
  <c r="O123" i="30"/>
  <c r="O108" i="30"/>
  <c r="O118" i="30"/>
  <c r="O106" i="30"/>
  <c r="O130" i="30"/>
  <c r="O143" i="30"/>
  <c r="O152" i="30"/>
  <c r="O161" i="30"/>
  <c r="O140" i="30"/>
  <c r="O149" i="30"/>
  <c r="O133" i="30"/>
  <c r="O135" i="30"/>
  <c r="O136" i="30"/>
  <c r="O137" i="30"/>
  <c r="O138" i="30"/>
  <c r="O139" i="30"/>
  <c r="O148" i="30"/>
  <c r="O157" i="30"/>
  <c r="O145" i="30"/>
  <c r="O119" i="30"/>
  <c r="O142" i="30"/>
  <c r="O146" i="30"/>
  <c r="O156" i="30"/>
  <c r="O158" i="30"/>
  <c r="O159" i="30"/>
  <c r="O160" i="30"/>
  <c r="O154" i="30"/>
  <c r="O121" i="30"/>
  <c r="O134" i="30"/>
  <c r="O153" i="30"/>
  <c r="O162" i="30"/>
  <c r="O150" i="30"/>
  <c r="O132" i="30"/>
  <c r="O144" i="30"/>
  <c r="O141" i="30"/>
  <c r="O151" i="30"/>
  <c r="O51" i="30"/>
  <c r="O50" i="30"/>
  <c r="O46" i="30"/>
  <c r="O43" i="30"/>
  <c r="O45" i="30"/>
  <c r="O48" i="30"/>
  <c r="O47" i="30"/>
  <c r="P33" i="30"/>
  <c r="P41" i="30"/>
  <c r="P32" i="30"/>
  <c r="P36" i="30"/>
  <c r="P34" i="30"/>
  <c r="P40" i="30"/>
  <c r="P35" i="30"/>
  <c r="P42" i="30"/>
  <c r="P37" i="30"/>
  <c r="P43" i="30"/>
  <c r="P38" i="30"/>
  <c r="P39" i="30"/>
  <c r="O52" i="30"/>
  <c r="O44" i="30"/>
  <c r="P101" i="30"/>
  <c r="P31" i="30"/>
  <c r="P44" i="30" s="1"/>
  <c r="Q30" i="30"/>
  <c r="Q100" i="30"/>
  <c r="O164" i="30" l="1"/>
  <c r="P54" i="30"/>
  <c r="P57" i="30"/>
  <c r="P55" i="30"/>
  <c r="P56" i="30"/>
  <c r="P58" i="30"/>
  <c r="AH58" i="30"/>
  <c r="AS58" i="30"/>
  <c r="AC58" i="30"/>
  <c r="BL58" i="30"/>
  <c r="AK58" i="30"/>
  <c r="AL58" i="30"/>
  <c r="AX58" i="30"/>
  <c r="AD58" i="30"/>
  <c r="AM58" i="30"/>
  <c r="V58" i="30"/>
  <c r="X58" i="30"/>
  <c r="AT58" i="30"/>
  <c r="AA58" i="30"/>
  <c r="AR58" i="30"/>
  <c r="BC58" i="30"/>
  <c r="BM58" i="30"/>
  <c r="AN58" i="30"/>
  <c r="BK58" i="30"/>
  <c r="AP58" i="30"/>
  <c r="BG58" i="30"/>
  <c r="AU58" i="30"/>
  <c r="BA58" i="30"/>
  <c r="BJ58" i="30"/>
  <c r="AF58" i="30"/>
  <c r="BI58" i="30"/>
  <c r="AB58" i="30"/>
  <c r="Z58" i="30"/>
  <c r="Y58" i="30"/>
  <c r="AV58" i="30"/>
  <c r="AY58" i="30"/>
  <c r="AJ58" i="30"/>
  <c r="AI58" i="30"/>
  <c r="AO58" i="30"/>
  <c r="AW58" i="30"/>
  <c r="AG58" i="30"/>
  <c r="AE58" i="30"/>
  <c r="W58" i="30"/>
  <c r="BE58" i="30"/>
  <c r="BD58" i="30"/>
  <c r="AZ58" i="30"/>
  <c r="AQ58" i="30"/>
  <c r="BB58" i="30"/>
  <c r="BF58" i="30"/>
  <c r="BH58" i="30"/>
  <c r="K58" i="30"/>
  <c r="G58" i="30"/>
  <c r="H58" i="30"/>
  <c r="I58" i="30"/>
  <c r="J58" i="30"/>
  <c r="B59" i="30"/>
  <c r="E58" i="30"/>
  <c r="L58" i="30"/>
  <c r="F58" i="30"/>
  <c r="D58" i="30"/>
  <c r="M58" i="30"/>
  <c r="N58" i="30"/>
  <c r="O58" i="30"/>
  <c r="P105" i="30"/>
  <c r="P104" i="30"/>
  <c r="P112" i="30"/>
  <c r="P103" i="30"/>
  <c r="P111" i="30"/>
  <c r="P102" i="30"/>
  <c r="P110" i="30"/>
  <c r="P114" i="30"/>
  <c r="P107" i="30"/>
  <c r="P123" i="30"/>
  <c r="P118" i="30"/>
  <c r="P106" i="30"/>
  <c r="P128" i="30"/>
  <c r="P130" i="30"/>
  <c r="P115" i="30"/>
  <c r="P119" i="30"/>
  <c r="P124" i="30"/>
  <c r="P125" i="30"/>
  <c r="P126" i="30"/>
  <c r="P127" i="30"/>
  <c r="P132" i="30"/>
  <c r="P113" i="30"/>
  <c r="P117" i="30"/>
  <c r="P121" i="30"/>
  <c r="P116" i="30"/>
  <c r="P133" i="30"/>
  <c r="P134" i="30"/>
  <c r="P122" i="30"/>
  <c r="P129" i="30"/>
  <c r="P140" i="30"/>
  <c r="P148" i="30"/>
  <c r="P156" i="30"/>
  <c r="P109" i="30"/>
  <c r="P108" i="30"/>
  <c r="P120" i="30"/>
  <c r="P144" i="30"/>
  <c r="P153" i="30"/>
  <c r="P162" i="30"/>
  <c r="P141" i="30"/>
  <c r="P150" i="30"/>
  <c r="P149" i="30"/>
  <c r="P136" i="30"/>
  <c r="P151" i="30"/>
  <c r="P145" i="30"/>
  <c r="P155" i="30"/>
  <c r="P135" i="30"/>
  <c r="P139" i="30"/>
  <c r="P142" i="30"/>
  <c r="P152" i="30"/>
  <c r="P146" i="30"/>
  <c r="P147" i="30"/>
  <c r="P131" i="30"/>
  <c r="P138" i="30"/>
  <c r="P143" i="30"/>
  <c r="P158" i="30"/>
  <c r="P159" i="30"/>
  <c r="P160" i="30"/>
  <c r="P161" i="30"/>
  <c r="P163" i="30"/>
  <c r="P137" i="30"/>
  <c r="P157" i="30"/>
  <c r="P154" i="30"/>
  <c r="P50" i="30"/>
  <c r="P53" i="30"/>
  <c r="P48" i="30"/>
  <c r="P51" i="30"/>
  <c r="P47" i="30"/>
  <c r="P46" i="30"/>
  <c r="P49" i="30"/>
  <c r="P52" i="30"/>
  <c r="Q34" i="30"/>
  <c r="Q33" i="30"/>
  <c r="Q37" i="30"/>
  <c r="Q35" i="30"/>
  <c r="Q36" i="30"/>
  <c r="Q39" i="30"/>
  <c r="Q38" i="30"/>
  <c r="Q32" i="30"/>
  <c r="Q42" i="30"/>
  <c r="Q41" i="30"/>
  <c r="Q43" i="30"/>
  <c r="Q44" i="30"/>
  <c r="Q40" i="30"/>
  <c r="P45" i="30"/>
  <c r="Q31" i="30"/>
  <c r="Q45" i="30" s="1"/>
  <c r="Q101" i="30"/>
  <c r="R30" i="30"/>
  <c r="R100" i="30"/>
  <c r="P164" i="30" l="1"/>
  <c r="Q57" i="30"/>
  <c r="Q56" i="30"/>
  <c r="Q59" i="30"/>
  <c r="Q55" i="30"/>
  <c r="Q58" i="30"/>
  <c r="AJ59" i="30"/>
  <c r="BE59" i="30"/>
  <c r="AZ59" i="30"/>
  <c r="BA59" i="30"/>
  <c r="AV59" i="30"/>
  <c r="AQ59" i="30"/>
  <c r="BM59" i="30"/>
  <c r="Z59" i="30"/>
  <c r="AG59" i="30"/>
  <c r="BB59" i="30"/>
  <c r="AI59" i="30"/>
  <c r="AE59" i="30"/>
  <c r="AB59" i="30"/>
  <c r="BK59" i="30"/>
  <c r="AA59" i="30"/>
  <c r="W59" i="30"/>
  <c r="X59" i="30"/>
  <c r="AR59" i="30"/>
  <c r="AH59" i="30"/>
  <c r="AT59" i="30"/>
  <c r="AM59" i="30"/>
  <c r="AX59" i="30"/>
  <c r="Y59" i="30"/>
  <c r="V59" i="30"/>
  <c r="AP59" i="30"/>
  <c r="AC59" i="30"/>
  <c r="BJ59" i="30"/>
  <c r="BH59" i="30"/>
  <c r="BG59" i="30"/>
  <c r="AK59" i="30"/>
  <c r="BI59" i="30"/>
  <c r="AO59" i="30"/>
  <c r="BF59" i="30"/>
  <c r="BC59" i="30"/>
  <c r="BD59" i="30"/>
  <c r="AY59" i="30"/>
  <c r="BL59" i="30"/>
  <c r="AD59" i="30"/>
  <c r="AU59" i="30"/>
  <c r="AL59" i="30"/>
  <c r="AS59" i="30"/>
  <c r="AW59" i="30"/>
  <c r="AN59" i="30"/>
  <c r="AF59" i="30"/>
  <c r="K59" i="30"/>
  <c r="L59" i="30"/>
  <c r="I59" i="30"/>
  <c r="M59" i="30"/>
  <c r="G59" i="30"/>
  <c r="B60" i="30"/>
  <c r="E59" i="30"/>
  <c r="H59" i="30"/>
  <c r="D59" i="30"/>
  <c r="F59" i="30"/>
  <c r="J59" i="30"/>
  <c r="N59" i="30"/>
  <c r="O59" i="30"/>
  <c r="P59" i="30"/>
  <c r="Q106" i="30"/>
  <c r="Q105" i="30"/>
  <c r="Q104" i="30"/>
  <c r="Q112" i="30"/>
  <c r="Q103" i="30"/>
  <c r="Q111" i="30"/>
  <c r="Q102" i="30"/>
  <c r="Q115" i="30"/>
  <c r="Q108" i="30"/>
  <c r="Q124" i="30"/>
  <c r="Q109" i="30"/>
  <c r="Q118" i="30"/>
  <c r="Q131" i="30"/>
  <c r="Q114" i="30"/>
  <c r="Q121" i="30"/>
  <c r="Q122" i="30"/>
  <c r="Q123" i="30"/>
  <c r="Q133" i="30"/>
  <c r="Q110" i="30"/>
  <c r="Q113" i="30"/>
  <c r="Q120" i="30"/>
  <c r="Q117" i="30"/>
  <c r="Q125" i="30"/>
  <c r="Q119" i="30"/>
  <c r="Q132" i="30"/>
  <c r="Q107" i="30"/>
  <c r="Q134" i="30"/>
  <c r="Q127" i="30"/>
  <c r="Q128" i="30"/>
  <c r="Q129" i="30"/>
  <c r="Q126" i="30"/>
  <c r="Q141" i="30"/>
  <c r="Q149" i="30"/>
  <c r="Q157" i="30"/>
  <c r="Q116" i="30"/>
  <c r="Q130" i="30"/>
  <c r="Q145" i="30"/>
  <c r="Q154" i="30"/>
  <c r="Q163" i="30"/>
  <c r="Q142" i="30"/>
  <c r="Q151" i="30"/>
  <c r="Q140" i="30"/>
  <c r="Q150" i="30"/>
  <c r="Q148" i="30"/>
  <c r="Q136" i="30"/>
  <c r="Q155" i="30"/>
  <c r="Q135" i="30"/>
  <c r="Q139" i="30"/>
  <c r="Q152" i="30"/>
  <c r="Q153" i="30"/>
  <c r="Q158" i="30"/>
  <c r="Q159" i="30"/>
  <c r="Q160" i="30"/>
  <c r="Q161" i="30"/>
  <c r="Q147" i="30"/>
  <c r="Q146" i="30"/>
  <c r="Q156" i="30"/>
  <c r="Q138" i="30"/>
  <c r="Q143" i="30"/>
  <c r="Q162" i="30"/>
  <c r="Q137" i="30"/>
  <c r="Q144" i="30"/>
  <c r="Q52" i="30"/>
  <c r="Q48" i="30"/>
  <c r="R35" i="30"/>
  <c r="R34" i="30"/>
  <c r="R38" i="30"/>
  <c r="R37" i="30"/>
  <c r="R40" i="30"/>
  <c r="R39" i="30"/>
  <c r="R33" i="30"/>
  <c r="R32" i="30"/>
  <c r="R42" i="30"/>
  <c r="R41" i="30"/>
  <c r="R43" i="30"/>
  <c r="R44" i="30"/>
  <c r="R45" i="30"/>
  <c r="R36" i="30"/>
  <c r="Q50" i="30"/>
  <c r="Q46" i="30"/>
  <c r="Q53" i="30"/>
  <c r="Q51" i="30"/>
  <c r="Q49" i="30"/>
  <c r="Q54" i="30"/>
  <c r="Q47" i="30"/>
  <c r="R101" i="30"/>
  <c r="R31" i="30"/>
  <c r="R46" i="30" s="1"/>
  <c r="S100" i="30"/>
  <c r="S30" i="30"/>
  <c r="Q164" i="30" l="1"/>
  <c r="R57" i="30"/>
  <c r="R56" i="30"/>
  <c r="R59" i="30"/>
  <c r="R58" i="30"/>
  <c r="R60" i="30"/>
  <c r="AI60" i="30"/>
  <c r="BA60" i="30"/>
  <c r="Z60" i="30"/>
  <c r="BK60" i="30"/>
  <c r="AD60" i="30"/>
  <c r="BM60" i="30"/>
  <c r="BJ60" i="30"/>
  <c r="AK60" i="30"/>
  <c r="BD60" i="30"/>
  <c r="AX60" i="30"/>
  <c r="AH60" i="30"/>
  <c r="AM60" i="30"/>
  <c r="AA60" i="30"/>
  <c r="AE60" i="30"/>
  <c r="AS60" i="30"/>
  <c r="BG60" i="30"/>
  <c r="BL60" i="30"/>
  <c r="BB60" i="30"/>
  <c r="AQ60" i="30"/>
  <c r="AJ60" i="30"/>
  <c r="AR60" i="30"/>
  <c r="AW60" i="30"/>
  <c r="AN60" i="30"/>
  <c r="AT60" i="30"/>
  <c r="Y60" i="30"/>
  <c r="AY60" i="30"/>
  <c r="AZ60" i="30"/>
  <c r="BC60" i="30"/>
  <c r="AL60" i="30"/>
  <c r="BH60" i="30"/>
  <c r="AF60" i="30"/>
  <c r="AV60" i="30"/>
  <c r="AG60" i="30"/>
  <c r="BI60" i="30"/>
  <c r="AO60" i="30"/>
  <c r="W60" i="30"/>
  <c r="V60" i="30"/>
  <c r="BE60" i="30"/>
  <c r="BF60" i="30"/>
  <c r="AC60" i="30"/>
  <c r="AU60" i="30"/>
  <c r="AB60" i="30"/>
  <c r="AP60" i="30"/>
  <c r="X60" i="30"/>
  <c r="H60" i="30"/>
  <c r="M60" i="30"/>
  <c r="B61" i="30"/>
  <c r="F60" i="30"/>
  <c r="I60" i="30"/>
  <c r="J60" i="30"/>
  <c r="L60" i="30"/>
  <c r="G60" i="30"/>
  <c r="K60" i="30"/>
  <c r="E60" i="30"/>
  <c r="N60" i="30"/>
  <c r="D60" i="30"/>
  <c r="O60" i="30"/>
  <c r="P60" i="30"/>
  <c r="Q60" i="30"/>
  <c r="R107" i="30"/>
  <c r="R106" i="30"/>
  <c r="R105" i="30"/>
  <c r="R104" i="30"/>
  <c r="R112" i="30"/>
  <c r="R103" i="30"/>
  <c r="R102" i="30"/>
  <c r="R116" i="30"/>
  <c r="R109" i="30"/>
  <c r="R110" i="30"/>
  <c r="R113" i="30"/>
  <c r="R125" i="30"/>
  <c r="R117" i="30"/>
  <c r="R121" i="30"/>
  <c r="R132" i="30"/>
  <c r="R114" i="30"/>
  <c r="R134" i="30"/>
  <c r="R135" i="30"/>
  <c r="R128" i="30"/>
  <c r="R120" i="30"/>
  <c r="R130" i="30"/>
  <c r="R131" i="30"/>
  <c r="R119" i="30"/>
  <c r="R133" i="30"/>
  <c r="R115" i="30"/>
  <c r="R122" i="30"/>
  <c r="R127" i="30"/>
  <c r="R129" i="30"/>
  <c r="R142" i="30"/>
  <c r="R150" i="30"/>
  <c r="R158" i="30"/>
  <c r="R126" i="30"/>
  <c r="R111" i="30"/>
  <c r="R123" i="30"/>
  <c r="R118" i="30"/>
  <c r="R146" i="30"/>
  <c r="R155" i="30"/>
  <c r="R143" i="30"/>
  <c r="R152" i="30"/>
  <c r="R141" i="30"/>
  <c r="R151" i="30"/>
  <c r="R137" i="30"/>
  <c r="R144" i="30"/>
  <c r="R154" i="30"/>
  <c r="R108" i="30"/>
  <c r="R148" i="30"/>
  <c r="R136" i="30"/>
  <c r="R145" i="30"/>
  <c r="R124" i="30"/>
  <c r="R149" i="30"/>
  <c r="R153" i="30"/>
  <c r="R159" i="30"/>
  <c r="R139" i="30"/>
  <c r="R140" i="30"/>
  <c r="R156" i="30"/>
  <c r="R138" i="30"/>
  <c r="R160" i="30"/>
  <c r="R162" i="30"/>
  <c r="R147" i="30"/>
  <c r="R163" i="30"/>
  <c r="R157" i="30"/>
  <c r="R161" i="30"/>
  <c r="R49" i="30"/>
  <c r="R52" i="30"/>
  <c r="R51" i="30"/>
  <c r="R48" i="30"/>
  <c r="R53" i="30"/>
  <c r="S36" i="30"/>
  <c r="S35" i="30"/>
  <c r="S32" i="30"/>
  <c r="S38" i="30"/>
  <c r="S41" i="30"/>
  <c r="S42" i="30"/>
  <c r="S39" i="30"/>
  <c r="S33" i="30"/>
  <c r="S34" i="30"/>
  <c r="S37" i="30"/>
  <c r="S40" i="30"/>
  <c r="S43" i="30"/>
  <c r="S44" i="30"/>
  <c r="S46" i="30"/>
  <c r="S45" i="30"/>
  <c r="R50" i="30"/>
  <c r="R54" i="30"/>
  <c r="R47" i="30"/>
  <c r="R55" i="30"/>
  <c r="S101" i="30"/>
  <c r="S31" i="30"/>
  <c r="S54" i="30" s="1"/>
  <c r="T30" i="30"/>
  <c r="T100" i="30"/>
  <c r="R164" i="30" l="1"/>
  <c r="S61" i="30"/>
  <c r="S57" i="30"/>
  <c r="S58" i="30"/>
  <c r="S60" i="30"/>
  <c r="S59" i="30"/>
  <c r="BM61" i="30"/>
  <c r="AH61" i="30"/>
  <c r="AZ61" i="30"/>
  <c r="AJ61" i="30"/>
  <c r="AA61" i="30"/>
  <c r="AW61" i="30"/>
  <c r="BL61" i="30"/>
  <c r="AO61" i="30"/>
  <c r="AK61" i="30"/>
  <c r="AP61" i="30"/>
  <c r="AI61" i="30"/>
  <c r="AT61" i="30"/>
  <c r="BE61" i="30"/>
  <c r="V61" i="30"/>
  <c r="AL61" i="30"/>
  <c r="W61" i="30"/>
  <c r="BG61" i="30"/>
  <c r="AS61" i="30"/>
  <c r="AR61" i="30"/>
  <c r="AX61" i="30"/>
  <c r="AB61" i="30"/>
  <c r="AF61" i="30"/>
  <c r="Z61" i="30"/>
  <c r="Y61" i="30"/>
  <c r="BI61" i="30"/>
  <c r="BD61" i="30"/>
  <c r="AD61" i="30"/>
  <c r="X61" i="30"/>
  <c r="BC61" i="30"/>
  <c r="AN61" i="30"/>
  <c r="BA61" i="30"/>
  <c r="BF61" i="30"/>
  <c r="BH61" i="30"/>
  <c r="AG61" i="30"/>
  <c r="AU61" i="30"/>
  <c r="AV61" i="30"/>
  <c r="AY61" i="30"/>
  <c r="AQ61" i="30"/>
  <c r="BB61" i="30"/>
  <c r="BJ61" i="30"/>
  <c r="AM61" i="30"/>
  <c r="AE61" i="30"/>
  <c r="BK61" i="30"/>
  <c r="AC61" i="30"/>
  <c r="N61" i="30"/>
  <c r="J61" i="30"/>
  <c r="E61" i="30"/>
  <c r="O61" i="30"/>
  <c r="K61" i="30"/>
  <c r="L61" i="30"/>
  <c r="H61" i="30"/>
  <c r="D61" i="30"/>
  <c r="B62" i="30"/>
  <c r="M61" i="30"/>
  <c r="F61" i="30"/>
  <c r="G61" i="30"/>
  <c r="I61" i="30"/>
  <c r="P61" i="30"/>
  <c r="Q61" i="30"/>
  <c r="R61" i="30"/>
  <c r="S108" i="30"/>
  <c r="S107" i="30"/>
  <c r="S106" i="30"/>
  <c r="S105" i="30"/>
  <c r="S104" i="30"/>
  <c r="S103" i="30"/>
  <c r="S117" i="30"/>
  <c r="S102" i="30"/>
  <c r="S114" i="30"/>
  <c r="S126" i="30"/>
  <c r="S122" i="30"/>
  <c r="S133" i="30"/>
  <c r="S110" i="30"/>
  <c r="S113" i="30"/>
  <c r="S112" i="30"/>
  <c r="S136" i="30"/>
  <c r="S109" i="30"/>
  <c r="S119" i="30"/>
  <c r="S123" i="30"/>
  <c r="S124" i="30"/>
  <c r="S121" i="30"/>
  <c r="S128" i="30"/>
  <c r="S125" i="30"/>
  <c r="S130" i="30"/>
  <c r="S131" i="30"/>
  <c r="S132" i="30"/>
  <c r="S134" i="30"/>
  <c r="S115" i="30"/>
  <c r="S135" i="30"/>
  <c r="S143" i="30"/>
  <c r="S151" i="30"/>
  <c r="S159" i="30"/>
  <c r="S127" i="30"/>
  <c r="S129" i="30"/>
  <c r="S111" i="30"/>
  <c r="S116" i="30"/>
  <c r="S137" i="30"/>
  <c r="S138" i="30"/>
  <c r="S139" i="30"/>
  <c r="S147" i="30"/>
  <c r="S156" i="30"/>
  <c r="S144" i="30"/>
  <c r="S153" i="30"/>
  <c r="S142" i="30"/>
  <c r="S152" i="30"/>
  <c r="S141" i="30"/>
  <c r="S157" i="30"/>
  <c r="S154" i="30"/>
  <c r="S148" i="30"/>
  <c r="S120" i="30"/>
  <c r="S145" i="30"/>
  <c r="S155" i="30"/>
  <c r="S146" i="30"/>
  <c r="S158" i="30"/>
  <c r="S149" i="30"/>
  <c r="S140" i="30"/>
  <c r="S150" i="30"/>
  <c r="S118" i="30"/>
  <c r="S161" i="30"/>
  <c r="S160" i="30"/>
  <c r="S162" i="30"/>
  <c r="S163" i="30"/>
  <c r="T37" i="30"/>
  <c r="T32" i="30"/>
  <c r="T33" i="30"/>
  <c r="T39" i="30"/>
  <c r="T43" i="30"/>
  <c r="T42" i="30"/>
  <c r="T40" i="30"/>
  <c r="T34" i="30"/>
  <c r="T35" i="30"/>
  <c r="T36" i="30"/>
  <c r="T38" i="30"/>
  <c r="T41" i="30"/>
  <c r="T47" i="30"/>
  <c r="T46" i="30"/>
  <c r="T45" i="30"/>
  <c r="T44" i="30"/>
  <c r="S52" i="30"/>
  <c r="S50" i="30"/>
  <c r="S48" i="30"/>
  <c r="S55" i="30"/>
  <c r="S47" i="30"/>
  <c r="S56" i="30"/>
  <c r="S49" i="30"/>
  <c r="S51" i="30"/>
  <c r="S53" i="30"/>
  <c r="T31" i="30"/>
  <c r="T55" i="30" s="1"/>
  <c r="T101" i="30"/>
  <c r="U30" i="30"/>
  <c r="U100" i="30"/>
  <c r="S164" i="30" l="1"/>
  <c r="T61" i="30"/>
  <c r="T58" i="30"/>
  <c r="T60" i="30"/>
  <c r="T59" i="30"/>
  <c r="T62" i="30"/>
  <c r="BA62" i="30"/>
  <c r="AW62" i="30"/>
  <c r="BJ62" i="30"/>
  <c r="W62" i="30"/>
  <c r="V62" i="30"/>
  <c r="Z62" i="30"/>
  <c r="AN62" i="30"/>
  <c r="AA62" i="30"/>
  <c r="BK62" i="30"/>
  <c r="AD62" i="30"/>
  <c r="AM62" i="30"/>
  <c r="Y62" i="30"/>
  <c r="BF62" i="30"/>
  <c r="AX62" i="30"/>
  <c r="AS62" i="30"/>
  <c r="BL62" i="30"/>
  <c r="AE62" i="30"/>
  <c r="BG62" i="30"/>
  <c r="AC62" i="30"/>
  <c r="AR62" i="30"/>
  <c r="AB62" i="30"/>
  <c r="BB62" i="30"/>
  <c r="AV62" i="30"/>
  <c r="AF62" i="30"/>
  <c r="AT62" i="30"/>
  <c r="AI62" i="30"/>
  <c r="AJ62" i="30"/>
  <c r="AU62" i="30"/>
  <c r="AG62" i="30"/>
  <c r="AK62" i="30"/>
  <c r="BM62" i="30"/>
  <c r="BE62" i="30"/>
  <c r="AZ62" i="30"/>
  <c r="AH62" i="30"/>
  <c r="AO62" i="30"/>
  <c r="BD62" i="30"/>
  <c r="X62" i="30"/>
  <c r="AY62" i="30"/>
  <c r="BI62" i="30"/>
  <c r="AL62" i="30"/>
  <c r="AQ62" i="30"/>
  <c r="BC62" i="30"/>
  <c r="BH62" i="30"/>
  <c r="AP62" i="30"/>
  <c r="G62" i="30"/>
  <c r="L62" i="30"/>
  <c r="H62" i="30"/>
  <c r="O62" i="30"/>
  <c r="J62" i="30"/>
  <c r="K62" i="30"/>
  <c r="B63" i="30"/>
  <c r="I62" i="30"/>
  <c r="P62" i="30"/>
  <c r="E62" i="30"/>
  <c r="M62" i="30"/>
  <c r="F62" i="30"/>
  <c r="D62" i="30"/>
  <c r="N62" i="30"/>
  <c r="Q62" i="30"/>
  <c r="R62" i="30"/>
  <c r="S62" i="30"/>
  <c r="T109" i="30"/>
  <c r="T108" i="30"/>
  <c r="T107" i="30"/>
  <c r="T106" i="30"/>
  <c r="T105" i="30"/>
  <c r="T104" i="30"/>
  <c r="T118" i="30"/>
  <c r="T102" i="30"/>
  <c r="T112" i="30"/>
  <c r="T115" i="30"/>
  <c r="T119" i="30"/>
  <c r="T127" i="30"/>
  <c r="T103" i="30"/>
  <c r="T110" i="30"/>
  <c r="T113" i="30"/>
  <c r="T111" i="30"/>
  <c r="T116" i="30"/>
  <c r="T123" i="30"/>
  <c r="T134" i="30"/>
  <c r="T114" i="30"/>
  <c r="T137" i="30"/>
  <c r="T124" i="30"/>
  <c r="T120" i="30"/>
  <c r="T121" i="30"/>
  <c r="T117" i="30"/>
  <c r="T125" i="30"/>
  <c r="T130" i="30"/>
  <c r="T131" i="30"/>
  <c r="T132" i="30"/>
  <c r="T133" i="30"/>
  <c r="T122" i="30"/>
  <c r="T128" i="30"/>
  <c r="T136" i="30"/>
  <c r="T144" i="30"/>
  <c r="T152" i="30"/>
  <c r="T160" i="30"/>
  <c r="T126" i="30"/>
  <c r="T129" i="30"/>
  <c r="T148" i="30"/>
  <c r="T157" i="30"/>
  <c r="T145" i="30"/>
  <c r="T154" i="30"/>
  <c r="T143" i="30"/>
  <c r="T153" i="30"/>
  <c r="T147" i="30"/>
  <c r="T161" i="30"/>
  <c r="T162" i="30"/>
  <c r="T163" i="30"/>
  <c r="T141" i="30"/>
  <c r="T151" i="30"/>
  <c r="T142" i="30"/>
  <c r="T146" i="30"/>
  <c r="T135" i="30"/>
  <c r="T155" i="30"/>
  <c r="T139" i="30"/>
  <c r="T149" i="30"/>
  <c r="T156" i="30"/>
  <c r="T150" i="30"/>
  <c r="T159" i="30"/>
  <c r="T158" i="30"/>
  <c r="T138" i="30"/>
  <c r="T140" i="30"/>
  <c r="T52" i="30"/>
  <c r="T54" i="30"/>
  <c r="T57" i="30"/>
  <c r="T48" i="30"/>
  <c r="T56" i="30"/>
  <c r="T53" i="30"/>
  <c r="U38" i="30"/>
  <c r="C38" i="30" s="1"/>
  <c r="I39" i="33" s="1"/>
  <c r="U33" i="30"/>
  <c r="C33" i="30" s="1"/>
  <c r="D39" i="33" s="1"/>
  <c r="U34" i="30"/>
  <c r="C34" i="30" s="1"/>
  <c r="U36" i="30"/>
  <c r="C36" i="30" s="1"/>
  <c r="G39" i="33" s="1"/>
  <c r="U40" i="30"/>
  <c r="C40" i="30" s="1"/>
  <c r="K39" i="33" s="1"/>
  <c r="U32" i="30"/>
  <c r="U39" i="30"/>
  <c r="C39" i="30" s="1"/>
  <c r="J39" i="33" s="1"/>
  <c r="U44" i="30"/>
  <c r="C44" i="30" s="1"/>
  <c r="U41" i="30"/>
  <c r="C41" i="30" s="1"/>
  <c r="L39" i="33" s="1"/>
  <c r="U43" i="30"/>
  <c r="C43" i="30" s="1"/>
  <c r="U37" i="30"/>
  <c r="C37" i="30" s="1"/>
  <c r="H39" i="33" s="1"/>
  <c r="U35" i="30"/>
  <c r="C35" i="30" s="1"/>
  <c r="F39" i="33" s="1"/>
  <c r="U45" i="30"/>
  <c r="C45" i="30" s="1"/>
  <c r="U46" i="30"/>
  <c r="C46" i="30" s="1"/>
  <c r="U47" i="30"/>
  <c r="C47" i="30" s="1"/>
  <c r="U48" i="30"/>
  <c r="U42" i="30"/>
  <c r="C42" i="30" s="1"/>
  <c r="M39" i="33" s="1"/>
  <c r="T50" i="30"/>
  <c r="T51" i="30"/>
  <c r="T49" i="30"/>
  <c r="U101" i="30"/>
  <c r="C101" i="30" s="1"/>
  <c r="U31" i="30"/>
  <c r="C31" i="30" s="1"/>
  <c r="U62" i="30" l="1"/>
  <c r="U61" i="30"/>
  <c r="C61" i="30" s="1"/>
  <c r="AF39" i="33" s="1"/>
  <c r="E39" i="33"/>
  <c r="T164" i="30"/>
  <c r="C32" i="30"/>
  <c r="C39" i="33" s="1"/>
  <c r="K44" i="33"/>
  <c r="K60" i="33"/>
  <c r="G44" i="33"/>
  <c r="G60" i="33"/>
  <c r="F44" i="33"/>
  <c r="F60" i="33"/>
  <c r="D44" i="33"/>
  <c r="D60" i="33"/>
  <c r="I44" i="33"/>
  <c r="I60" i="33"/>
  <c r="M44" i="33"/>
  <c r="M68" i="33" s="1"/>
  <c r="M60" i="33"/>
  <c r="J44" i="33"/>
  <c r="J60" i="33"/>
  <c r="H44" i="33"/>
  <c r="H60" i="33"/>
  <c r="L44" i="33"/>
  <c r="L60" i="33"/>
  <c r="P39" i="33"/>
  <c r="N39" i="33"/>
  <c r="O39" i="33"/>
  <c r="R39" i="33"/>
  <c r="Q39" i="33"/>
  <c r="U63" i="30"/>
  <c r="U60" i="30"/>
  <c r="C60" i="30" s="1"/>
  <c r="AE39" i="33" s="1"/>
  <c r="U59" i="30"/>
  <c r="C59" i="30" s="1"/>
  <c r="AD39" i="33" s="1"/>
  <c r="AY63" i="30"/>
  <c r="AU63" i="30"/>
  <c r="AA63" i="30"/>
  <c r="AR63" i="30"/>
  <c r="AP63" i="30"/>
  <c r="AS63" i="30"/>
  <c r="AB63" i="30"/>
  <c r="BC63" i="30"/>
  <c r="W63" i="30"/>
  <c r="AF63" i="30"/>
  <c r="BJ63" i="30"/>
  <c r="Y63" i="30"/>
  <c r="BM63" i="30"/>
  <c r="AL63" i="30"/>
  <c r="BA63" i="30"/>
  <c r="Z63" i="30"/>
  <c r="BB63" i="30"/>
  <c r="AX63" i="30"/>
  <c r="AQ63" i="30"/>
  <c r="AJ63" i="30"/>
  <c r="AO63" i="30"/>
  <c r="BK63" i="30"/>
  <c r="AC63" i="30"/>
  <c r="AZ63" i="30"/>
  <c r="AD63" i="30"/>
  <c r="AE63" i="30"/>
  <c r="BL63" i="30"/>
  <c r="X63" i="30"/>
  <c r="BF63" i="30"/>
  <c r="BD63" i="30"/>
  <c r="AM63" i="30"/>
  <c r="BE63" i="30"/>
  <c r="AT63" i="30"/>
  <c r="AN63" i="30"/>
  <c r="BH63" i="30"/>
  <c r="AV63" i="30"/>
  <c r="AK63" i="30"/>
  <c r="AW63" i="30"/>
  <c r="AG63" i="30"/>
  <c r="AI63" i="30"/>
  <c r="AH63" i="30"/>
  <c r="BI63" i="30"/>
  <c r="BG63" i="30"/>
  <c r="V63" i="30"/>
  <c r="C62" i="30"/>
  <c r="AG39" i="33" s="1"/>
  <c r="C48" i="30"/>
  <c r="P63" i="30"/>
  <c r="K63" i="30"/>
  <c r="Q63" i="30"/>
  <c r="H63" i="30"/>
  <c r="L63" i="30"/>
  <c r="B64" i="30"/>
  <c r="E63" i="30"/>
  <c r="M63" i="30"/>
  <c r="N63" i="30"/>
  <c r="G63" i="30"/>
  <c r="D63" i="30"/>
  <c r="F63" i="30"/>
  <c r="O63" i="30"/>
  <c r="I63" i="30"/>
  <c r="J63" i="30"/>
  <c r="R63" i="30"/>
  <c r="S63" i="30"/>
  <c r="T63" i="30"/>
  <c r="U57" i="30"/>
  <c r="C57" i="30" s="1"/>
  <c r="AB39" i="33" s="1"/>
  <c r="U58" i="30"/>
  <c r="C58" i="30" s="1"/>
  <c r="AC39" i="33" s="1"/>
  <c r="U102" i="30"/>
  <c r="U110" i="30"/>
  <c r="C110" i="30" s="1"/>
  <c r="U109" i="30"/>
  <c r="C109" i="30" s="1"/>
  <c r="U108" i="30"/>
  <c r="C108" i="30" s="1"/>
  <c r="U107" i="30"/>
  <c r="C107" i="30" s="1"/>
  <c r="U106" i="30"/>
  <c r="C106" i="30" s="1"/>
  <c r="U105" i="30"/>
  <c r="C105" i="30" s="1"/>
  <c r="U103" i="30"/>
  <c r="C103" i="30" s="1"/>
  <c r="U116" i="30"/>
  <c r="C116" i="30" s="1"/>
  <c r="U120" i="30"/>
  <c r="U128" i="30"/>
  <c r="C128" i="30" s="1"/>
  <c r="U114" i="30"/>
  <c r="C114" i="30" s="1"/>
  <c r="U124" i="30"/>
  <c r="C124" i="30" s="1"/>
  <c r="U113" i="30"/>
  <c r="C113" i="30" s="1"/>
  <c r="U138" i="30"/>
  <c r="C138" i="30" s="1"/>
  <c r="U112" i="30"/>
  <c r="C112" i="30" s="1"/>
  <c r="U126" i="30"/>
  <c r="C126" i="30" s="1"/>
  <c r="U127" i="30"/>
  <c r="C127" i="30" s="1"/>
  <c r="U118" i="30"/>
  <c r="C118" i="30" s="1"/>
  <c r="U121" i="30"/>
  <c r="U117" i="30"/>
  <c r="C117" i="30" s="1"/>
  <c r="U119" i="30"/>
  <c r="C119" i="30" s="1"/>
  <c r="U125" i="30"/>
  <c r="C125" i="30" s="1"/>
  <c r="U130" i="30"/>
  <c r="C130" i="30" s="1"/>
  <c r="U131" i="30"/>
  <c r="C131" i="30" s="1"/>
  <c r="U132" i="30"/>
  <c r="C132" i="30" s="1"/>
  <c r="U133" i="30"/>
  <c r="C133" i="30" s="1"/>
  <c r="U134" i="30"/>
  <c r="C134" i="30" s="1"/>
  <c r="U137" i="30"/>
  <c r="C137" i="30" s="1"/>
  <c r="U145" i="30"/>
  <c r="C145" i="30" s="1"/>
  <c r="U153" i="30"/>
  <c r="C153" i="30" s="1"/>
  <c r="U161" i="30"/>
  <c r="C161" i="30" s="1"/>
  <c r="U115" i="30"/>
  <c r="C115" i="30" s="1"/>
  <c r="U122" i="30"/>
  <c r="C122" i="30" s="1"/>
  <c r="U123" i="30"/>
  <c r="C123" i="30" s="1"/>
  <c r="U129" i="30"/>
  <c r="C129" i="30" s="1"/>
  <c r="U104" i="30"/>
  <c r="C104" i="30" s="1"/>
  <c r="U135" i="30"/>
  <c r="C135" i="30" s="1"/>
  <c r="U136" i="30"/>
  <c r="C136" i="30" s="1"/>
  <c r="U140" i="30"/>
  <c r="C140" i="30" s="1"/>
  <c r="U149" i="30"/>
  <c r="C149" i="30" s="1"/>
  <c r="U158" i="30"/>
  <c r="C158" i="30" s="1"/>
  <c r="U146" i="30"/>
  <c r="C146" i="30" s="1"/>
  <c r="U155" i="30"/>
  <c r="C155" i="30" s="1"/>
  <c r="U111" i="30"/>
  <c r="C111" i="30" s="1"/>
  <c r="U144" i="30"/>
  <c r="C144" i="30" s="1"/>
  <c r="U154" i="30"/>
  <c r="C154" i="30" s="1"/>
  <c r="U150" i="30"/>
  <c r="C150" i="30" s="1"/>
  <c r="U159" i="30"/>
  <c r="C159" i="30" s="1"/>
  <c r="U160" i="30"/>
  <c r="C160" i="30" s="1"/>
  <c r="U147" i="30"/>
  <c r="C147" i="30" s="1"/>
  <c r="U157" i="30"/>
  <c r="C157" i="30" s="1"/>
  <c r="U162" i="30"/>
  <c r="C162" i="30" s="1"/>
  <c r="U163" i="30"/>
  <c r="C163" i="30" s="1"/>
  <c r="U141" i="30"/>
  <c r="C141" i="30" s="1"/>
  <c r="U151" i="30"/>
  <c r="C151" i="30" s="1"/>
  <c r="U148" i="30"/>
  <c r="C148" i="30" s="1"/>
  <c r="U143" i="30"/>
  <c r="C143" i="30" s="1"/>
  <c r="U142" i="30"/>
  <c r="C142" i="30" s="1"/>
  <c r="U152" i="30"/>
  <c r="C152" i="30" s="1"/>
  <c r="U139" i="30"/>
  <c r="C139" i="30" s="1"/>
  <c r="U156" i="30"/>
  <c r="C156" i="30" s="1"/>
  <c r="U55" i="30"/>
  <c r="U49" i="30"/>
  <c r="C49" i="30" s="1"/>
  <c r="U53" i="30"/>
  <c r="U50" i="30"/>
  <c r="U51" i="30"/>
  <c r="U52" i="30"/>
  <c r="U54" i="30"/>
  <c r="U56" i="30"/>
  <c r="C56" i="30" s="1"/>
  <c r="AA39" i="33" s="1"/>
  <c r="J68" i="33" l="1"/>
  <c r="F95" i="33"/>
  <c r="L68" i="33"/>
  <c r="K68" i="33"/>
  <c r="G68" i="33"/>
  <c r="I68" i="33"/>
  <c r="F68" i="33"/>
  <c r="D68" i="33"/>
  <c r="H68" i="33"/>
  <c r="I102" i="33"/>
  <c r="F102" i="33"/>
  <c r="M102" i="33"/>
  <c r="G102" i="33"/>
  <c r="L102" i="33"/>
  <c r="K102" i="33"/>
  <c r="H102" i="33"/>
  <c r="J102" i="33"/>
  <c r="AF44" i="33"/>
  <c r="AF60" i="33"/>
  <c r="E60" i="33"/>
  <c r="E44" i="33"/>
  <c r="D102" i="33"/>
  <c r="D95" i="33"/>
  <c r="U164" i="30"/>
  <c r="C102" i="30"/>
  <c r="C41" i="33" s="1"/>
  <c r="C101" i="33" s="1"/>
  <c r="AB44" i="33"/>
  <c r="AB60" i="33"/>
  <c r="C44" i="33"/>
  <c r="C95" i="33" s="1"/>
  <c r="C60" i="33"/>
  <c r="Q44" i="33"/>
  <c r="Q60" i="33"/>
  <c r="P44" i="33"/>
  <c r="P60" i="33"/>
  <c r="R44" i="33"/>
  <c r="R60" i="33"/>
  <c r="AA44" i="33"/>
  <c r="AA60" i="33"/>
  <c r="AD44" i="33"/>
  <c r="AD60" i="33"/>
  <c r="O44" i="33"/>
  <c r="O60" i="33"/>
  <c r="AG44" i="33"/>
  <c r="AG60" i="33"/>
  <c r="AE44" i="33"/>
  <c r="AE60" i="33"/>
  <c r="AC44" i="33"/>
  <c r="AC60" i="33"/>
  <c r="N44" i="33"/>
  <c r="N60" i="33"/>
  <c r="S39" i="33"/>
  <c r="T39" i="33"/>
  <c r="Y64" i="30"/>
  <c r="Z64" i="30"/>
  <c r="AZ64" i="30"/>
  <c r="BA64" i="30"/>
  <c r="AP64" i="30"/>
  <c r="AH64" i="30"/>
  <c r="BE64" i="30"/>
  <c r="AA64" i="30"/>
  <c r="X64" i="30"/>
  <c r="AI64" i="30"/>
  <c r="AN64" i="30"/>
  <c r="AO64" i="30"/>
  <c r="BK64" i="30"/>
  <c r="BG64" i="30"/>
  <c r="AU64" i="30"/>
  <c r="BF64" i="30"/>
  <c r="BM64" i="30"/>
  <c r="AB64" i="30"/>
  <c r="AY64" i="30"/>
  <c r="BI64" i="30"/>
  <c r="AC64" i="30"/>
  <c r="AE64" i="30"/>
  <c r="AV64" i="30"/>
  <c r="AJ64" i="30"/>
  <c r="BJ64" i="30"/>
  <c r="AD64" i="30"/>
  <c r="BC64" i="30"/>
  <c r="BL64" i="30"/>
  <c r="V64" i="30"/>
  <c r="AK64" i="30"/>
  <c r="BH64" i="30"/>
  <c r="AF64" i="30"/>
  <c r="BD64" i="30"/>
  <c r="AQ64" i="30"/>
  <c r="AM64" i="30"/>
  <c r="BB64" i="30"/>
  <c r="AR64" i="30"/>
  <c r="W64" i="30"/>
  <c r="AL64" i="30"/>
  <c r="AW64" i="30"/>
  <c r="AS64" i="30"/>
  <c r="AT64" i="30"/>
  <c r="AX64" i="30"/>
  <c r="AG64" i="30"/>
  <c r="C63" i="30"/>
  <c r="AH39" i="33" s="1"/>
  <c r="C51" i="30"/>
  <c r="C52" i="30"/>
  <c r="C50" i="30"/>
  <c r="C121" i="30"/>
  <c r="C53" i="30"/>
  <c r="C120" i="30"/>
  <c r="C54" i="30"/>
  <c r="Y39" i="33" s="1"/>
  <c r="C55" i="30"/>
  <c r="Q64" i="30"/>
  <c r="I64" i="30"/>
  <c r="E64" i="30"/>
  <c r="J64" i="30"/>
  <c r="M64" i="30"/>
  <c r="D64" i="30"/>
  <c r="N64" i="30"/>
  <c r="R64" i="30"/>
  <c r="K64" i="30"/>
  <c r="L64" i="30"/>
  <c r="F64" i="30"/>
  <c r="B65" i="30"/>
  <c r="G64" i="30"/>
  <c r="O64" i="30"/>
  <c r="P64" i="30"/>
  <c r="H64" i="30"/>
  <c r="S64" i="30"/>
  <c r="T64" i="30"/>
  <c r="U64" i="30"/>
  <c r="I41" i="33"/>
  <c r="I67" i="33" s="1"/>
  <c r="J41" i="33"/>
  <c r="J67" i="33" s="1"/>
  <c r="K41" i="33"/>
  <c r="K67" i="33" s="1"/>
  <c r="P41" i="33"/>
  <c r="P101" i="33" s="1"/>
  <c r="P103" i="33" s="1"/>
  <c r="P104" i="33" s="1"/>
  <c r="Q41" i="33"/>
  <c r="Q101" i="33" s="1"/>
  <c r="Q103" i="33" s="1"/>
  <c r="Q104" i="33" s="1"/>
  <c r="O41" i="33"/>
  <c r="O101" i="33" s="1"/>
  <c r="D41" i="33"/>
  <c r="D67" i="33" s="1"/>
  <c r="F41" i="33"/>
  <c r="F67" i="33" s="1"/>
  <c r="S41" i="33"/>
  <c r="N41" i="33"/>
  <c r="N101" i="33" s="1"/>
  <c r="N103" i="33" s="1"/>
  <c r="N104" i="33" s="1"/>
  <c r="G41" i="33"/>
  <c r="G67" i="33" s="1"/>
  <c r="L41" i="33"/>
  <c r="L67" i="33" s="1"/>
  <c r="E41" i="33"/>
  <c r="E101" i="33" s="1"/>
  <c r="R41" i="33"/>
  <c r="R101" i="33" s="1"/>
  <c r="H41" i="33"/>
  <c r="H67" i="33" s="1"/>
  <c r="M41" i="33"/>
  <c r="M67" i="33" s="1"/>
  <c r="T41" i="33"/>
  <c r="AG68" i="33" l="1"/>
  <c r="AB68" i="33"/>
  <c r="N68" i="33"/>
  <c r="AD68" i="33"/>
  <c r="P68" i="33"/>
  <c r="E68" i="33"/>
  <c r="AA68" i="33"/>
  <c r="AF68" i="33"/>
  <c r="AC68" i="33"/>
  <c r="Q68" i="33"/>
  <c r="R68" i="33"/>
  <c r="AE68" i="33"/>
  <c r="O68" i="33"/>
  <c r="N102" i="33"/>
  <c r="P102" i="33"/>
  <c r="AC102" i="33"/>
  <c r="Q102" i="33"/>
  <c r="AE102" i="33"/>
  <c r="AG102" i="33"/>
  <c r="AB102" i="33"/>
  <c r="AD102" i="33"/>
  <c r="E102" i="33"/>
  <c r="E103" i="33" s="1"/>
  <c r="E104" i="33" s="1"/>
  <c r="O102" i="33"/>
  <c r="AA102" i="33"/>
  <c r="R102" i="33"/>
  <c r="AF102" i="33"/>
  <c r="P67" i="33"/>
  <c r="N67" i="33"/>
  <c r="O67" i="33"/>
  <c r="R67" i="33"/>
  <c r="Q67" i="33"/>
  <c r="E67" i="33"/>
  <c r="E76" i="33" s="1"/>
  <c r="M101" i="33"/>
  <c r="M103" i="33" s="1"/>
  <c r="M104" i="33" s="1"/>
  <c r="H101" i="33"/>
  <c r="H103" i="33" s="1"/>
  <c r="H104" i="33" s="1"/>
  <c r="G101" i="33"/>
  <c r="G103" i="33" s="1"/>
  <c r="G104" i="33" s="1"/>
  <c r="G76" i="33"/>
  <c r="D101" i="33"/>
  <c r="D103" i="33" s="1"/>
  <c r="D104" i="33" s="1"/>
  <c r="D76" i="33"/>
  <c r="D96" i="33" s="1"/>
  <c r="L101" i="33"/>
  <c r="L103" i="33" s="1"/>
  <c r="L104" i="33" s="1"/>
  <c r="L76" i="33"/>
  <c r="K101" i="33"/>
  <c r="K103" i="33" s="1"/>
  <c r="K104" i="33" s="1"/>
  <c r="F101" i="33"/>
  <c r="F103" i="33" s="1"/>
  <c r="F104" i="33" s="1"/>
  <c r="J101" i="33"/>
  <c r="J103" i="33" s="1"/>
  <c r="J104" i="33" s="1"/>
  <c r="I101" i="33"/>
  <c r="I103" i="33" s="1"/>
  <c r="I104" i="33" s="1"/>
  <c r="O103" i="33"/>
  <c r="O104" i="33" s="1"/>
  <c r="R103" i="33"/>
  <c r="R104" i="33" s="1"/>
  <c r="T101" i="33"/>
  <c r="S101" i="33"/>
  <c r="C102" i="33"/>
  <c r="C103" i="33" s="1"/>
  <c r="C104" i="33" s="1"/>
  <c r="C68" i="33"/>
  <c r="C67" i="33"/>
  <c r="F76" i="33"/>
  <c r="F96" i="33" s="1"/>
  <c r="AH44" i="33"/>
  <c r="AH60" i="33"/>
  <c r="T44" i="33"/>
  <c r="T60" i="33"/>
  <c r="Y44" i="33"/>
  <c r="Y60" i="33"/>
  <c r="H76" i="33"/>
  <c r="S44" i="33"/>
  <c r="S60" i="33"/>
  <c r="I76" i="33"/>
  <c r="M76" i="33"/>
  <c r="J76" i="33"/>
  <c r="V39" i="33"/>
  <c r="K76" i="33"/>
  <c r="U41" i="33"/>
  <c r="V41" i="33"/>
  <c r="AZ65" i="30"/>
  <c r="Z65" i="30"/>
  <c r="AD65" i="30"/>
  <c r="AF65" i="30"/>
  <c r="Y65" i="30"/>
  <c r="AN65" i="30"/>
  <c r="BH65" i="30"/>
  <c r="AY65" i="30"/>
  <c r="BD65" i="30"/>
  <c r="AO65" i="30"/>
  <c r="AR65" i="30"/>
  <c r="AA65" i="30"/>
  <c r="BK65" i="30"/>
  <c r="AS65" i="30"/>
  <c r="AG65" i="30"/>
  <c r="V65" i="30"/>
  <c r="AW65" i="30"/>
  <c r="AC65" i="30"/>
  <c r="BA65" i="30"/>
  <c r="BL65" i="30"/>
  <c r="BE65" i="30"/>
  <c r="AX65" i="30"/>
  <c r="BM65" i="30"/>
  <c r="AJ65" i="30"/>
  <c r="AB65" i="30"/>
  <c r="AK65" i="30"/>
  <c r="AP65" i="30"/>
  <c r="BC65" i="30"/>
  <c r="AL65" i="30"/>
  <c r="AI65" i="30"/>
  <c r="AT65" i="30"/>
  <c r="BB65" i="30"/>
  <c r="AV65" i="30"/>
  <c r="AE65" i="30"/>
  <c r="AU65" i="30"/>
  <c r="BG65" i="30"/>
  <c r="BJ65" i="30"/>
  <c r="BF65" i="30"/>
  <c r="BI65" i="30"/>
  <c r="W65" i="30"/>
  <c r="AH65" i="30"/>
  <c r="X65" i="30"/>
  <c r="AQ65" i="30"/>
  <c r="AM65" i="30"/>
  <c r="X39" i="33"/>
  <c r="U39" i="33"/>
  <c r="W39" i="33"/>
  <c r="Z39" i="33"/>
  <c r="C64" i="30"/>
  <c r="AI39" i="33" s="1"/>
  <c r="R65" i="30"/>
  <c r="S65" i="30"/>
  <c r="I65" i="30"/>
  <c r="Q65" i="30"/>
  <c r="K65" i="30"/>
  <c r="F65" i="30"/>
  <c r="P65" i="30"/>
  <c r="J65" i="30"/>
  <c r="L65" i="30"/>
  <c r="M65" i="30"/>
  <c r="D65" i="30"/>
  <c r="G65" i="30"/>
  <c r="H65" i="30"/>
  <c r="B66" i="30"/>
  <c r="E65" i="30"/>
  <c r="O65" i="30"/>
  <c r="N65" i="30"/>
  <c r="T65" i="30"/>
  <c r="U65" i="30"/>
  <c r="W41" i="33"/>
  <c r="AH68" i="33" l="1"/>
  <c r="S68" i="33"/>
  <c r="Y68" i="33"/>
  <c r="T68" i="33"/>
  <c r="Y102" i="33"/>
  <c r="T102" i="33"/>
  <c r="S102" i="33"/>
  <c r="AH102" i="33"/>
  <c r="S67" i="33"/>
  <c r="T67" i="33"/>
  <c r="S103" i="33"/>
  <c r="S104" i="33" s="1"/>
  <c r="T103" i="33"/>
  <c r="T104" i="33" s="1"/>
  <c r="U101" i="33"/>
  <c r="V101" i="33"/>
  <c r="W101" i="33"/>
  <c r="W44" i="33"/>
  <c r="W60" i="33"/>
  <c r="U44" i="33"/>
  <c r="U60" i="33"/>
  <c r="X44" i="33"/>
  <c r="X60" i="33"/>
  <c r="V44" i="33"/>
  <c r="V60" i="33"/>
  <c r="AI44" i="33"/>
  <c r="AI60" i="33"/>
  <c r="Z44" i="33"/>
  <c r="Z60" i="33"/>
  <c r="C76" i="33"/>
  <c r="C96" i="33" s="1"/>
  <c r="B57" i="33"/>
  <c r="J77" i="33"/>
  <c r="L77" i="33"/>
  <c r="K77" i="33"/>
  <c r="F77" i="33"/>
  <c r="D77" i="33"/>
  <c r="E77" i="33"/>
  <c r="I77" i="33"/>
  <c r="G77" i="33"/>
  <c r="M77" i="33"/>
  <c r="AJ66" i="30"/>
  <c r="AM66" i="30"/>
  <c r="V66" i="30"/>
  <c r="AV66" i="30"/>
  <c r="AQ66" i="30"/>
  <c r="AG66" i="30"/>
  <c r="AB66" i="30"/>
  <c r="AR66" i="30"/>
  <c r="Y66" i="30"/>
  <c r="BK66" i="30"/>
  <c r="AU66" i="30"/>
  <c r="BJ66" i="30"/>
  <c r="AW66" i="30"/>
  <c r="AK66" i="30"/>
  <c r="BM66" i="30"/>
  <c r="AY66" i="30"/>
  <c r="Z66" i="30"/>
  <c r="BE66" i="30"/>
  <c r="X66" i="30"/>
  <c r="BB66" i="30"/>
  <c r="AF66" i="30"/>
  <c r="BD66" i="30"/>
  <c r="AT66" i="30"/>
  <c r="AA66" i="30"/>
  <c r="BC66" i="30"/>
  <c r="AS66" i="30"/>
  <c r="BH66" i="30"/>
  <c r="BG66" i="30"/>
  <c r="AI66" i="30"/>
  <c r="W66" i="30"/>
  <c r="AN66" i="30"/>
  <c r="AH66" i="30"/>
  <c r="AX66" i="30"/>
  <c r="AZ66" i="30"/>
  <c r="BA66" i="30"/>
  <c r="AD66" i="30"/>
  <c r="BL66" i="30"/>
  <c r="AC66" i="30"/>
  <c r="AO66" i="30"/>
  <c r="AE66" i="30"/>
  <c r="AL66" i="30"/>
  <c r="BF66" i="30"/>
  <c r="AP66" i="30"/>
  <c r="BI66" i="30"/>
  <c r="H77" i="33"/>
  <c r="H82" i="33" s="1"/>
  <c r="H84" i="33" s="1"/>
  <c r="C65" i="30"/>
  <c r="AJ39" i="33" s="1"/>
  <c r="S66" i="30"/>
  <c r="B67" i="30"/>
  <c r="E66" i="30"/>
  <c r="M66" i="30"/>
  <c r="Q66" i="30"/>
  <c r="J66" i="30"/>
  <c r="D66" i="30"/>
  <c r="F66" i="30"/>
  <c r="N66" i="30"/>
  <c r="G66" i="30"/>
  <c r="O66" i="30"/>
  <c r="H66" i="30"/>
  <c r="I66" i="30"/>
  <c r="T66" i="30"/>
  <c r="K66" i="30"/>
  <c r="P66" i="30"/>
  <c r="R66" i="30"/>
  <c r="L66" i="30"/>
  <c r="U66" i="30"/>
  <c r="C52" i="36"/>
  <c r="C49" i="36" s="1"/>
  <c r="C45" i="36" s="1"/>
  <c r="B51" i="26" s="1"/>
  <c r="B54" i="26" s="1"/>
  <c r="X41" i="33"/>
  <c r="X101" i="33" s="1"/>
  <c r="U67" i="33" l="1"/>
  <c r="W68" i="33"/>
  <c r="Z68" i="33"/>
  <c r="X68" i="33"/>
  <c r="V68" i="33"/>
  <c r="AI68" i="33"/>
  <c r="U68" i="33"/>
  <c r="Z102" i="33"/>
  <c r="V102" i="33"/>
  <c r="X102" i="33"/>
  <c r="AI102" i="33"/>
  <c r="U102" i="33"/>
  <c r="W102" i="33"/>
  <c r="X67" i="33"/>
  <c r="W67" i="33"/>
  <c r="V67" i="33"/>
  <c r="X103" i="33"/>
  <c r="X104" i="33" s="1"/>
  <c r="U103" i="33"/>
  <c r="U104" i="33" s="1"/>
  <c r="V103" i="33"/>
  <c r="V104" i="33" s="1"/>
  <c r="W103" i="33"/>
  <c r="W104" i="33" s="1"/>
  <c r="B52" i="26"/>
  <c r="B56" i="26" s="1"/>
  <c r="AJ44" i="33"/>
  <c r="AJ60" i="33"/>
  <c r="I82" i="33"/>
  <c r="I84" i="33" s="1"/>
  <c r="D82" i="33"/>
  <c r="F82" i="33"/>
  <c r="K82" i="33"/>
  <c r="K84" i="33" s="1"/>
  <c r="L82" i="33"/>
  <c r="L84" i="33" s="1"/>
  <c r="M82" i="33"/>
  <c r="M84" i="33" s="1"/>
  <c r="J82" i="33"/>
  <c r="J84" i="33" s="1"/>
  <c r="E82" i="33"/>
  <c r="E84" i="33" s="1"/>
  <c r="G82" i="33"/>
  <c r="G84" i="33" s="1"/>
  <c r="AI67" i="30"/>
  <c r="AJ67" i="30"/>
  <c r="AW67" i="30"/>
  <c r="Y67" i="30"/>
  <c r="V67" i="30"/>
  <c r="AQ67" i="30"/>
  <c r="AO67" i="30"/>
  <c r="AK67" i="30"/>
  <c r="AL67" i="30"/>
  <c r="BM67" i="30"/>
  <c r="AH67" i="30"/>
  <c r="BF67" i="30"/>
  <c r="AS67" i="30"/>
  <c r="AR67" i="30"/>
  <c r="BL67" i="30"/>
  <c r="BB67" i="30"/>
  <c r="BC67" i="30"/>
  <c r="AT67" i="30"/>
  <c r="Z67" i="30"/>
  <c r="AP67" i="30"/>
  <c r="AV67" i="30"/>
  <c r="AM67" i="30"/>
  <c r="AD67" i="30"/>
  <c r="AZ67" i="30"/>
  <c r="AN67" i="30"/>
  <c r="AB67" i="30"/>
  <c r="AF67" i="30"/>
  <c r="BI67" i="30"/>
  <c r="AC67" i="30"/>
  <c r="BK67" i="30"/>
  <c r="BJ67" i="30"/>
  <c r="BD67" i="30"/>
  <c r="AA67" i="30"/>
  <c r="W67" i="30"/>
  <c r="AU67" i="30"/>
  <c r="AG67" i="30"/>
  <c r="AX67" i="30"/>
  <c r="BG67" i="30"/>
  <c r="AY67" i="30"/>
  <c r="BE67" i="30"/>
  <c r="BA67" i="30"/>
  <c r="BH67" i="30"/>
  <c r="AE67" i="30"/>
  <c r="X67" i="30"/>
  <c r="C66" i="30"/>
  <c r="AK39" i="33" s="1"/>
  <c r="T67" i="30"/>
  <c r="B68" i="30"/>
  <c r="E67" i="30"/>
  <c r="M67" i="30"/>
  <c r="J67" i="30"/>
  <c r="D67" i="30"/>
  <c r="F67" i="30"/>
  <c r="N67" i="30"/>
  <c r="G67" i="30"/>
  <c r="P67" i="30"/>
  <c r="Q67" i="30"/>
  <c r="O67" i="30"/>
  <c r="I67" i="30"/>
  <c r="S67" i="30"/>
  <c r="L67" i="30"/>
  <c r="H67" i="30"/>
  <c r="R67" i="30"/>
  <c r="U67" i="30"/>
  <c r="K67" i="30"/>
  <c r="Y41" i="33"/>
  <c r="Y67" i="33" s="1"/>
  <c r="F84" i="33" l="1"/>
  <c r="F97" i="33"/>
  <c r="AJ68" i="33"/>
  <c r="AJ102" i="33"/>
  <c r="Y101" i="33"/>
  <c r="Y103" i="33" s="1"/>
  <c r="Y104" i="33" s="1"/>
  <c r="B55" i="26"/>
  <c r="D84" i="33"/>
  <c r="D97" i="33"/>
  <c r="AK44" i="33"/>
  <c r="AK60" i="33"/>
  <c r="BK68" i="30"/>
  <c r="AZ68" i="30"/>
  <c r="Y68" i="30"/>
  <c r="BA68" i="30"/>
  <c r="AN68" i="30"/>
  <c r="BF68" i="30"/>
  <c r="AS68" i="30"/>
  <c r="AT68" i="30"/>
  <c r="AJ68" i="30"/>
  <c r="AD68" i="30"/>
  <c r="AK68" i="30"/>
  <c r="W68" i="30"/>
  <c r="AF68" i="30"/>
  <c r="BG68" i="30"/>
  <c r="BD68" i="30"/>
  <c r="AE68" i="30"/>
  <c r="BM68" i="30"/>
  <c r="AP68" i="30"/>
  <c r="AV68" i="30"/>
  <c r="BB68" i="30"/>
  <c r="AX68" i="30"/>
  <c r="AG68" i="30"/>
  <c r="AQ68" i="30"/>
  <c r="BI68" i="30"/>
  <c r="AB68" i="30"/>
  <c r="BH68" i="30"/>
  <c r="AI68" i="30"/>
  <c r="AL68" i="30"/>
  <c r="BC68" i="30"/>
  <c r="AW68" i="30"/>
  <c r="AU68" i="30"/>
  <c r="X68" i="30"/>
  <c r="AR68" i="30"/>
  <c r="AH68" i="30"/>
  <c r="BE68" i="30"/>
  <c r="AM68" i="30"/>
  <c r="Z68" i="30"/>
  <c r="AC68" i="30"/>
  <c r="AO68" i="30"/>
  <c r="BJ68" i="30"/>
  <c r="BL68" i="30"/>
  <c r="AY68" i="30"/>
  <c r="V68" i="30"/>
  <c r="AA68" i="30"/>
  <c r="C67" i="30"/>
  <c r="AL39" i="33" s="1"/>
  <c r="U68" i="30"/>
  <c r="I68" i="30"/>
  <c r="Q68" i="30"/>
  <c r="P68" i="30"/>
  <c r="J68" i="30"/>
  <c r="R68" i="30"/>
  <c r="K68" i="30"/>
  <c r="O68" i="30"/>
  <c r="S68" i="30"/>
  <c r="L68" i="30"/>
  <c r="T68" i="30"/>
  <c r="B69" i="30"/>
  <c r="E68" i="30"/>
  <c r="M68" i="30"/>
  <c r="D68" i="30"/>
  <c r="F68" i="30"/>
  <c r="N68" i="30"/>
  <c r="G68" i="30"/>
  <c r="H68" i="30"/>
  <c r="Z41" i="33"/>
  <c r="Z67" i="33" s="1"/>
  <c r="AK68" i="33" l="1"/>
  <c r="AK102" i="33"/>
  <c r="Z101" i="33"/>
  <c r="Z103" i="33" s="1"/>
  <c r="Z104" i="33" s="1"/>
  <c r="AL44" i="33"/>
  <c r="AL60" i="33"/>
  <c r="BC69" i="30"/>
  <c r="Z69" i="30"/>
  <c r="BB69" i="30"/>
  <c r="Y69" i="30"/>
  <c r="AN69" i="30"/>
  <c r="BJ69" i="30"/>
  <c r="BA69" i="30"/>
  <c r="AB69" i="30"/>
  <c r="AF69" i="30"/>
  <c r="AD69" i="30"/>
  <c r="X69" i="30"/>
  <c r="AI69" i="30"/>
  <c r="AR69" i="30"/>
  <c r="BF69" i="30"/>
  <c r="BL69" i="30"/>
  <c r="AY69" i="30"/>
  <c r="BE69" i="30"/>
  <c r="AM69" i="30"/>
  <c r="AH69" i="30"/>
  <c r="AG69" i="30"/>
  <c r="AE69" i="30"/>
  <c r="BM69" i="30"/>
  <c r="AA69" i="30"/>
  <c r="AJ69" i="30"/>
  <c r="AX69" i="30"/>
  <c r="AQ69" i="30"/>
  <c r="BH69" i="30"/>
  <c r="AT69" i="30"/>
  <c r="AU69" i="30"/>
  <c r="AS69" i="30"/>
  <c r="AC69" i="30"/>
  <c r="AK69" i="30"/>
  <c r="AO69" i="30"/>
  <c r="BG69" i="30"/>
  <c r="AP69" i="30"/>
  <c r="AL69" i="30"/>
  <c r="V69" i="30"/>
  <c r="BK69" i="30"/>
  <c r="BD69" i="30"/>
  <c r="AV69" i="30"/>
  <c r="AZ69" i="30"/>
  <c r="AW69" i="30"/>
  <c r="BI69" i="30"/>
  <c r="W69" i="30"/>
  <c r="C68" i="30"/>
  <c r="AM39" i="33" s="1"/>
  <c r="H69" i="30"/>
  <c r="P69" i="30"/>
  <c r="S69" i="30"/>
  <c r="T69" i="30"/>
  <c r="M69" i="30"/>
  <c r="N69" i="30"/>
  <c r="I69" i="30"/>
  <c r="Q69" i="30"/>
  <c r="L69" i="30"/>
  <c r="E69" i="30"/>
  <c r="J69" i="30"/>
  <c r="R69" i="30"/>
  <c r="K69" i="30"/>
  <c r="D69" i="30"/>
  <c r="F69" i="30"/>
  <c r="U69" i="30"/>
  <c r="B70" i="30"/>
  <c r="G69" i="30"/>
  <c r="O69" i="30"/>
  <c r="AA41" i="33"/>
  <c r="AA67" i="33" s="1"/>
  <c r="AL68" i="33" l="1"/>
  <c r="AL102" i="33"/>
  <c r="AA101" i="33"/>
  <c r="AA103" i="33" s="1"/>
  <c r="AA104" i="33" s="1"/>
  <c r="AM44" i="33"/>
  <c r="AM60" i="33"/>
  <c r="AY70" i="30"/>
  <c r="BB70" i="30"/>
  <c r="BM70" i="30"/>
  <c r="AF70" i="30"/>
  <c r="AJ70" i="30"/>
  <c r="AX70" i="30"/>
  <c r="AQ70" i="30"/>
  <c r="X70" i="30"/>
  <c r="AT70" i="30"/>
  <c r="BE70" i="30"/>
  <c r="AW70" i="30"/>
  <c r="BA70" i="30"/>
  <c r="BJ70" i="30"/>
  <c r="AG70" i="30"/>
  <c r="AU70" i="30"/>
  <c r="AZ70" i="30"/>
  <c r="BG70" i="30"/>
  <c r="BI70" i="30"/>
  <c r="BD70" i="30"/>
  <c r="BH70" i="30"/>
  <c r="Z70" i="30"/>
  <c r="W70" i="30"/>
  <c r="AA70" i="30"/>
  <c r="AB70" i="30"/>
  <c r="AM70" i="30"/>
  <c r="AR70" i="30"/>
  <c r="AI70" i="30"/>
  <c r="BL70" i="30"/>
  <c r="AV70" i="30"/>
  <c r="AN70" i="30"/>
  <c r="Y70" i="30"/>
  <c r="AS70" i="30"/>
  <c r="AK70" i="30"/>
  <c r="AC70" i="30"/>
  <c r="BF70" i="30"/>
  <c r="BC70" i="30"/>
  <c r="AO70" i="30"/>
  <c r="AP70" i="30"/>
  <c r="AD70" i="30"/>
  <c r="BK70" i="30"/>
  <c r="AH70" i="30"/>
  <c r="AE70" i="30"/>
  <c r="V70" i="30"/>
  <c r="AL70" i="30"/>
  <c r="C69" i="30"/>
  <c r="AN39" i="33" s="1"/>
  <c r="B71" i="30"/>
  <c r="E70" i="30"/>
  <c r="M70" i="30"/>
  <c r="U70" i="30"/>
  <c r="F70" i="30"/>
  <c r="R70" i="30"/>
  <c r="D70" i="30"/>
  <c r="N70" i="30"/>
  <c r="O70" i="30"/>
  <c r="H70" i="30"/>
  <c r="P70" i="30"/>
  <c r="G70" i="30"/>
  <c r="I70" i="30"/>
  <c r="J70" i="30"/>
  <c r="K70" i="30"/>
  <c r="Q70" i="30"/>
  <c r="S70" i="30"/>
  <c r="L70" i="30"/>
  <c r="T70" i="30"/>
  <c r="AB41" i="33"/>
  <c r="AB67" i="33" s="1"/>
  <c r="AM68" i="33" l="1"/>
  <c r="AM102" i="33"/>
  <c r="AB101" i="33"/>
  <c r="AB103" i="33" s="1"/>
  <c r="AB104" i="33" s="1"/>
  <c r="AN44" i="33"/>
  <c r="AN60" i="33"/>
  <c r="AJ71" i="30"/>
  <c r="BC71" i="30"/>
  <c r="BM71" i="30"/>
  <c r="AM71" i="30"/>
  <c r="AX71" i="30"/>
  <c r="AV71" i="30"/>
  <c r="BK71" i="30"/>
  <c r="BE71" i="30"/>
  <c r="AW71" i="30"/>
  <c r="AL71" i="30"/>
  <c r="BG71" i="30"/>
  <c r="BI71" i="30"/>
  <c r="BD71" i="30"/>
  <c r="Z71" i="30"/>
  <c r="AA71" i="30"/>
  <c r="AT71" i="30"/>
  <c r="BH71" i="30"/>
  <c r="AF71" i="30"/>
  <c r="AS71" i="30"/>
  <c r="AG71" i="30"/>
  <c r="BB71" i="30"/>
  <c r="AP71" i="30"/>
  <c r="BA71" i="30"/>
  <c r="AY71" i="30"/>
  <c r="AD71" i="30"/>
  <c r="AU71" i="30"/>
  <c r="AH71" i="30"/>
  <c r="Y71" i="30"/>
  <c r="AN71" i="30"/>
  <c r="BL71" i="30"/>
  <c r="AO71" i="30"/>
  <c r="AB71" i="30"/>
  <c r="V71" i="30"/>
  <c r="AI71" i="30"/>
  <c r="X71" i="30"/>
  <c r="W71" i="30"/>
  <c r="BF71" i="30"/>
  <c r="AQ71" i="30"/>
  <c r="BJ71" i="30"/>
  <c r="AC71" i="30"/>
  <c r="AE71" i="30"/>
  <c r="AR71" i="30"/>
  <c r="AZ71" i="30"/>
  <c r="AK71" i="30"/>
  <c r="C70" i="30"/>
  <c r="AO39" i="33" s="1"/>
  <c r="J71" i="30"/>
  <c r="R71" i="30"/>
  <c r="S71" i="30"/>
  <c r="L71" i="30"/>
  <c r="U71" i="30"/>
  <c r="H71" i="30"/>
  <c r="Q71" i="30"/>
  <c r="K71" i="30"/>
  <c r="D71" i="30"/>
  <c r="F71" i="30"/>
  <c r="T71" i="30"/>
  <c r="E71" i="30"/>
  <c r="P71" i="30"/>
  <c r="B72" i="30"/>
  <c r="M71" i="30"/>
  <c r="N71" i="30"/>
  <c r="G71" i="30"/>
  <c r="O71" i="30"/>
  <c r="I71" i="30"/>
  <c r="AC41" i="33"/>
  <c r="AC67" i="33" s="1"/>
  <c r="AN68" i="33" l="1"/>
  <c r="AN102" i="33"/>
  <c r="AC101" i="33"/>
  <c r="AC103" i="33" s="1"/>
  <c r="AC104" i="33" s="1"/>
  <c r="AO44" i="33"/>
  <c r="AO60" i="33"/>
  <c r="BD72" i="30"/>
  <c r="AY72" i="30"/>
  <c r="AW72" i="30"/>
  <c r="AR72" i="30"/>
  <c r="X72" i="30"/>
  <c r="AI72" i="30"/>
  <c r="AQ72" i="30"/>
  <c r="AS72" i="30"/>
  <c r="AP72" i="30"/>
  <c r="BM72" i="30"/>
  <c r="AU72" i="30"/>
  <c r="AA72" i="30"/>
  <c r="AE72" i="30"/>
  <c r="AB72" i="30"/>
  <c r="AV72" i="30"/>
  <c r="V72" i="30"/>
  <c r="AM72" i="30"/>
  <c r="AK72" i="30"/>
  <c r="BE72" i="30"/>
  <c r="BF72" i="30"/>
  <c r="BC72" i="30"/>
  <c r="BL72" i="30"/>
  <c r="BH72" i="30"/>
  <c r="AZ72" i="30"/>
  <c r="W72" i="30"/>
  <c r="BJ72" i="30"/>
  <c r="AL72" i="30"/>
  <c r="BA72" i="30"/>
  <c r="Z72" i="30"/>
  <c r="AT72" i="30"/>
  <c r="AF72" i="30"/>
  <c r="AD72" i="30"/>
  <c r="AJ72" i="30"/>
  <c r="Y72" i="30"/>
  <c r="BI72" i="30"/>
  <c r="BK72" i="30"/>
  <c r="AC72" i="30"/>
  <c r="AG72" i="30"/>
  <c r="BG72" i="30"/>
  <c r="AX72" i="30"/>
  <c r="AO72" i="30"/>
  <c r="BB72" i="30"/>
  <c r="AH72" i="30"/>
  <c r="AN72" i="30"/>
  <c r="C71" i="30"/>
  <c r="AP39" i="33" s="1"/>
  <c r="B73" i="30"/>
  <c r="E72" i="30"/>
  <c r="M72" i="30"/>
  <c r="U72" i="30"/>
  <c r="D72" i="30"/>
  <c r="F72" i="30"/>
  <c r="N72" i="30"/>
  <c r="G72" i="30"/>
  <c r="P72" i="30"/>
  <c r="O72" i="30"/>
  <c r="H72" i="30"/>
  <c r="K72" i="30"/>
  <c r="Q72" i="30"/>
  <c r="T72" i="30"/>
  <c r="I72" i="30"/>
  <c r="R72" i="30"/>
  <c r="L72" i="30"/>
  <c r="J72" i="30"/>
  <c r="S72" i="30"/>
  <c r="AD41" i="33"/>
  <c r="AD67" i="33" s="1"/>
  <c r="AO68" i="33" l="1"/>
  <c r="AO102" i="33"/>
  <c r="AD101" i="33"/>
  <c r="AD103" i="33" s="1"/>
  <c r="AD104" i="33" s="1"/>
  <c r="AP44" i="33"/>
  <c r="AP60" i="33"/>
  <c r="AO73" i="30"/>
  <c r="BH73" i="30"/>
  <c r="BD73" i="30"/>
  <c r="AR73" i="30"/>
  <c r="AH73" i="30"/>
  <c r="AP73" i="30"/>
  <c r="AM73" i="30"/>
  <c r="AE73" i="30"/>
  <c r="AX73" i="30"/>
  <c r="AS73" i="30"/>
  <c r="BK73" i="30"/>
  <c r="AG73" i="30"/>
  <c r="BE73" i="30"/>
  <c r="AD73" i="30"/>
  <c r="BG73" i="30"/>
  <c r="AN73" i="30"/>
  <c r="AW73" i="30"/>
  <c r="BL73" i="30"/>
  <c r="BM73" i="30"/>
  <c r="V73" i="30"/>
  <c r="AF73" i="30"/>
  <c r="AY73" i="30"/>
  <c r="AB73" i="30"/>
  <c r="AJ73" i="30"/>
  <c r="BI73" i="30"/>
  <c r="X73" i="30"/>
  <c r="AL73" i="30"/>
  <c r="AK73" i="30"/>
  <c r="AA73" i="30"/>
  <c r="BC73" i="30"/>
  <c r="BB73" i="30"/>
  <c r="AI73" i="30"/>
  <c r="BJ73" i="30"/>
  <c r="AT73" i="30"/>
  <c r="AC73" i="30"/>
  <c r="AQ73" i="30"/>
  <c r="AZ73" i="30"/>
  <c r="AV73" i="30"/>
  <c r="BF73" i="30"/>
  <c r="Y73" i="30"/>
  <c r="AU73" i="30"/>
  <c r="Z73" i="30"/>
  <c r="W73" i="30"/>
  <c r="BA73" i="30"/>
  <c r="C72" i="30"/>
  <c r="AQ39" i="33" s="1"/>
  <c r="H73" i="30"/>
  <c r="P73" i="30"/>
  <c r="Q73" i="30"/>
  <c r="R73" i="30"/>
  <c r="T73" i="30"/>
  <c r="E73" i="30"/>
  <c r="D73" i="30"/>
  <c r="I73" i="30"/>
  <c r="M73" i="30"/>
  <c r="J73" i="30"/>
  <c r="K73" i="30"/>
  <c r="S73" i="30"/>
  <c r="L73" i="30"/>
  <c r="U73" i="30"/>
  <c r="G73" i="30"/>
  <c r="O73" i="30"/>
  <c r="B74" i="30"/>
  <c r="F73" i="30"/>
  <c r="N73" i="30"/>
  <c r="AE41" i="33"/>
  <c r="AE67" i="33" s="1"/>
  <c r="AP68" i="33" l="1"/>
  <c r="AP102" i="33"/>
  <c r="AE101" i="33"/>
  <c r="AE103" i="33" s="1"/>
  <c r="AE104" i="33" s="1"/>
  <c r="AQ44" i="33"/>
  <c r="AQ60" i="33"/>
  <c r="Y74" i="30"/>
  <c r="AW74" i="30"/>
  <c r="BH74" i="30"/>
  <c r="AP74" i="30"/>
  <c r="BA74" i="30"/>
  <c r="AH74" i="30"/>
  <c r="BE74" i="30"/>
  <c r="AG74" i="30"/>
  <c r="AO74" i="30"/>
  <c r="BJ74" i="30"/>
  <c r="AK74" i="30"/>
  <c r="W74" i="30"/>
  <c r="AN74" i="30"/>
  <c r="V74" i="30"/>
  <c r="BC74" i="30"/>
  <c r="BI74" i="30"/>
  <c r="Z74" i="30"/>
  <c r="BD74" i="30"/>
  <c r="AZ74" i="30"/>
  <c r="AB74" i="30"/>
  <c r="AV74" i="30"/>
  <c r="BM74" i="30"/>
  <c r="AX74" i="30"/>
  <c r="AR74" i="30"/>
  <c r="AI74" i="30"/>
  <c r="BB74" i="30"/>
  <c r="AE74" i="30"/>
  <c r="AC74" i="30"/>
  <c r="AA74" i="30"/>
  <c r="AT74" i="30"/>
  <c r="BG74" i="30"/>
  <c r="AD74" i="30"/>
  <c r="AJ74" i="30"/>
  <c r="AU74" i="30"/>
  <c r="AL74" i="30"/>
  <c r="AS74" i="30"/>
  <c r="BL74" i="30"/>
  <c r="BF74" i="30"/>
  <c r="AQ74" i="30"/>
  <c r="BK74" i="30"/>
  <c r="X74" i="30"/>
  <c r="AM74" i="30"/>
  <c r="AF74" i="30"/>
  <c r="AY74" i="30"/>
  <c r="C73" i="30"/>
  <c r="AR39" i="33" s="1"/>
  <c r="H74" i="30"/>
  <c r="P74" i="30"/>
  <c r="L74" i="30"/>
  <c r="B75" i="30"/>
  <c r="N74" i="30"/>
  <c r="I74" i="30"/>
  <c r="Q74" i="30"/>
  <c r="J74" i="30"/>
  <c r="S74" i="30"/>
  <c r="T74" i="30"/>
  <c r="M74" i="30"/>
  <c r="D74" i="30"/>
  <c r="R74" i="30"/>
  <c r="K74" i="30"/>
  <c r="E74" i="30"/>
  <c r="U74" i="30"/>
  <c r="F74" i="30"/>
  <c r="O74" i="30"/>
  <c r="G74" i="30"/>
  <c r="AF41" i="33"/>
  <c r="AF67" i="33" s="1"/>
  <c r="AQ68" i="33" l="1"/>
  <c r="AQ102" i="33"/>
  <c r="AF101" i="33"/>
  <c r="AF103" i="33" s="1"/>
  <c r="AF104" i="33" s="1"/>
  <c r="AR44" i="33"/>
  <c r="AR60" i="33"/>
  <c r="AJ75" i="30"/>
  <c r="AB75" i="30"/>
  <c r="AD75" i="30"/>
  <c r="BJ75" i="30"/>
  <c r="Z75" i="30"/>
  <c r="AL75" i="30"/>
  <c r="AS75" i="30"/>
  <c r="BG75" i="30"/>
  <c r="AO75" i="30"/>
  <c r="AR75" i="30"/>
  <c r="BD75" i="30"/>
  <c r="AK75" i="30"/>
  <c r="BA75" i="30"/>
  <c r="AT75" i="30"/>
  <c r="BC75" i="30"/>
  <c r="BB75" i="30"/>
  <c r="AZ75" i="30"/>
  <c r="BK75" i="30"/>
  <c r="BI75" i="30"/>
  <c r="Y75" i="30"/>
  <c r="AE75" i="30"/>
  <c r="BL75" i="30"/>
  <c r="BM75" i="30"/>
  <c r="AA75" i="30"/>
  <c r="AX75" i="30"/>
  <c r="AM75" i="30"/>
  <c r="BE75" i="30"/>
  <c r="AC75" i="30"/>
  <c r="BH75" i="30"/>
  <c r="W75" i="30"/>
  <c r="BF75" i="30"/>
  <c r="V75" i="30"/>
  <c r="AP75" i="30"/>
  <c r="AQ75" i="30"/>
  <c r="AU75" i="30"/>
  <c r="AN75" i="30"/>
  <c r="AG75" i="30"/>
  <c r="AF75" i="30"/>
  <c r="AI75" i="30"/>
  <c r="AH75" i="30"/>
  <c r="AV75" i="30"/>
  <c r="X75" i="30"/>
  <c r="AW75" i="30"/>
  <c r="AY75" i="30"/>
  <c r="C74" i="30"/>
  <c r="AS39" i="33" s="1"/>
  <c r="G75" i="30"/>
  <c r="O75" i="30"/>
  <c r="H75" i="30"/>
  <c r="P75" i="30"/>
  <c r="I75" i="30"/>
  <c r="J75" i="30"/>
  <c r="B76" i="30"/>
  <c r="Q75" i="30"/>
  <c r="R75" i="30"/>
  <c r="S75" i="30"/>
  <c r="L75" i="30"/>
  <c r="M75" i="30"/>
  <c r="K75" i="30"/>
  <c r="U75" i="30"/>
  <c r="F75" i="30"/>
  <c r="T75" i="30"/>
  <c r="E75" i="30"/>
  <c r="D75" i="30"/>
  <c r="N75" i="30"/>
  <c r="AG41" i="33"/>
  <c r="AG67" i="33" s="1"/>
  <c r="AR68" i="33" l="1"/>
  <c r="AR102" i="33"/>
  <c r="AG101" i="33"/>
  <c r="AG103" i="33" s="1"/>
  <c r="AG104" i="33" s="1"/>
  <c r="AS44" i="33"/>
  <c r="AS60" i="33"/>
  <c r="AI76" i="30"/>
  <c r="AJ76" i="30"/>
  <c r="BC76" i="30"/>
  <c r="AK76" i="30"/>
  <c r="AE76" i="30"/>
  <c r="AA76" i="30"/>
  <c r="AW76" i="30"/>
  <c r="AL76" i="30"/>
  <c r="BJ76" i="30"/>
  <c r="BL76" i="30"/>
  <c r="BE76" i="30"/>
  <c r="AO76" i="30"/>
  <c r="BM76" i="30"/>
  <c r="AB76" i="30"/>
  <c r="BA76" i="30"/>
  <c r="AD76" i="30"/>
  <c r="BG76" i="30"/>
  <c r="V76" i="30"/>
  <c r="AU76" i="30"/>
  <c r="BF76" i="30"/>
  <c r="AS76" i="30"/>
  <c r="Z76" i="30"/>
  <c r="AH76" i="30"/>
  <c r="AM76" i="30"/>
  <c r="X76" i="30"/>
  <c r="AZ76" i="30"/>
  <c r="AR76" i="30"/>
  <c r="AF76" i="30"/>
  <c r="BB76" i="30"/>
  <c r="Y76" i="30"/>
  <c r="AT76" i="30"/>
  <c r="AC76" i="30"/>
  <c r="AY76" i="30"/>
  <c r="AQ76" i="30"/>
  <c r="W76" i="30"/>
  <c r="BI76" i="30"/>
  <c r="AP76" i="30"/>
  <c r="BK76" i="30"/>
  <c r="BH76" i="30"/>
  <c r="AN76" i="30"/>
  <c r="BD76" i="30"/>
  <c r="AG76" i="30"/>
  <c r="AV76" i="30"/>
  <c r="AX76" i="30"/>
  <c r="C75" i="30"/>
  <c r="AT39" i="33" s="1"/>
  <c r="K76" i="30"/>
  <c r="S76" i="30"/>
  <c r="L76" i="30"/>
  <c r="T76" i="30"/>
  <c r="M76" i="30"/>
  <c r="D76" i="30"/>
  <c r="N76" i="30"/>
  <c r="Q76" i="30"/>
  <c r="J76" i="30"/>
  <c r="R76" i="30"/>
  <c r="E76" i="30"/>
  <c r="U76" i="30"/>
  <c r="H76" i="30"/>
  <c r="B77" i="30"/>
  <c r="G76" i="30"/>
  <c r="O76" i="30"/>
  <c r="F76" i="30"/>
  <c r="P76" i="30"/>
  <c r="I76" i="30"/>
  <c r="AH41" i="33"/>
  <c r="AH67" i="33" s="1"/>
  <c r="AS68" i="33" l="1"/>
  <c r="AS102" i="33"/>
  <c r="AH101" i="33"/>
  <c r="AH103" i="33" s="1"/>
  <c r="AH104" i="33" s="1"/>
  <c r="AT44" i="33"/>
  <c r="AT60" i="33"/>
  <c r="BE77" i="30"/>
  <c r="AZ77" i="30"/>
  <c r="AL77" i="30"/>
  <c r="BJ77" i="30"/>
  <c r="AC77" i="30"/>
  <c r="AI77" i="30"/>
  <c r="BD77" i="30"/>
  <c r="W77" i="30"/>
  <c r="AB77" i="30"/>
  <c r="AF77" i="30"/>
  <c r="AS77" i="30"/>
  <c r="BK77" i="30"/>
  <c r="AU77" i="30"/>
  <c r="Y77" i="30"/>
  <c r="BL77" i="30"/>
  <c r="AR77" i="30"/>
  <c r="AM77" i="30"/>
  <c r="AG77" i="30"/>
  <c r="AJ77" i="30"/>
  <c r="BM77" i="30"/>
  <c r="BA77" i="30"/>
  <c r="BF77" i="30"/>
  <c r="AH77" i="30"/>
  <c r="BC77" i="30"/>
  <c r="AV77" i="30"/>
  <c r="BI77" i="30"/>
  <c r="AY77" i="30"/>
  <c r="AP77" i="30"/>
  <c r="BG77" i="30"/>
  <c r="AO77" i="30"/>
  <c r="AN77" i="30"/>
  <c r="BB77" i="30"/>
  <c r="BH77" i="30"/>
  <c r="Z77" i="30"/>
  <c r="AD77" i="30"/>
  <c r="AT77" i="30"/>
  <c r="X77" i="30"/>
  <c r="AX77" i="30"/>
  <c r="AQ77" i="30"/>
  <c r="AW77" i="30"/>
  <c r="AA77" i="30"/>
  <c r="AK77" i="30"/>
  <c r="V77" i="30"/>
  <c r="AE77" i="30"/>
  <c r="C76" i="30"/>
  <c r="AU39" i="33" s="1"/>
  <c r="I77" i="30"/>
  <c r="Q77" i="30"/>
  <c r="K77" i="30"/>
  <c r="E77" i="30"/>
  <c r="N77" i="30"/>
  <c r="H77" i="30"/>
  <c r="P77" i="30"/>
  <c r="J77" i="30"/>
  <c r="R77" i="30"/>
  <c r="B78" i="30"/>
  <c r="U77" i="30"/>
  <c r="D77" i="30"/>
  <c r="S77" i="30"/>
  <c r="L77" i="30"/>
  <c r="G77" i="30"/>
  <c r="T77" i="30"/>
  <c r="M77" i="30"/>
  <c r="O77" i="30"/>
  <c r="F77" i="30"/>
  <c r="AI41" i="33"/>
  <c r="AI67" i="33" s="1"/>
  <c r="AT68" i="33" l="1"/>
  <c r="AT102" i="33"/>
  <c r="AI101" i="33"/>
  <c r="AI103" i="33" s="1"/>
  <c r="AI104" i="33" s="1"/>
  <c r="AU44" i="33"/>
  <c r="AU60" i="33"/>
  <c r="AQ78" i="30"/>
  <c r="AG78" i="30"/>
  <c r="AL78" i="30"/>
  <c r="BD78" i="30"/>
  <c r="X78" i="30"/>
  <c r="BJ78" i="30"/>
  <c r="AU78" i="30"/>
  <c r="BL78" i="30"/>
  <c r="AX78" i="30"/>
  <c r="V78" i="30"/>
  <c r="AI78" i="30"/>
  <c r="BI78" i="30"/>
  <c r="AM78" i="30"/>
  <c r="W78" i="30"/>
  <c r="AF78" i="30"/>
  <c r="AD78" i="30"/>
  <c r="AP78" i="30"/>
  <c r="BF78" i="30"/>
  <c r="AC78" i="30"/>
  <c r="AB78" i="30"/>
  <c r="BM78" i="30"/>
  <c r="AR78" i="30"/>
  <c r="BH78" i="30"/>
  <c r="BC78" i="30"/>
  <c r="BB78" i="30"/>
  <c r="AS78" i="30"/>
  <c r="AJ78" i="30"/>
  <c r="BK78" i="30"/>
  <c r="AW78" i="30"/>
  <c r="AA78" i="30"/>
  <c r="AN78" i="30"/>
  <c r="AO78" i="30"/>
  <c r="BE78" i="30"/>
  <c r="AZ78" i="30"/>
  <c r="AV78" i="30"/>
  <c r="BA78" i="30"/>
  <c r="Z78" i="30"/>
  <c r="AT78" i="30"/>
  <c r="AH78" i="30"/>
  <c r="AK78" i="30"/>
  <c r="BG78" i="30"/>
  <c r="AE78" i="30"/>
  <c r="AY78" i="30"/>
  <c r="Y78" i="30"/>
  <c r="C77" i="30"/>
  <c r="AV39" i="33" s="1"/>
  <c r="I78" i="30"/>
  <c r="Q78" i="30"/>
  <c r="J78" i="30"/>
  <c r="R78" i="30"/>
  <c r="S78" i="30"/>
  <c r="P78" i="30"/>
  <c r="K78" i="30"/>
  <c r="T78" i="30"/>
  <c r="B79" i="30"/>
  <c r="D78" i="30"/>
  <c r="L78" i="30"/>
  <c r="M78" i="30"/>
  <c r="F78" i="30"/>
  <c r="E78" i="30"/>
  <c r="N78" i="30"/>
  <c r="G78" i="30"/>
  <c r="U78" i="30"/>
  <c r="O78" i="30"/>
  <c r="H78" i="30"/>
  <c r="AJ41" i="33"/>
  <c r="AJ67" i="33" s="1"/>
  <c r="AU68" i="33" l="1"/>
  <c r="AU102" i="33"/>
  <c r="AJ101" i="33"/>
  <c r="AJ103" i="33" s="1"/>
  <c r="AJ104" i="33" s="1"/>
  <c r="AV44" i="33"/>
  <c r="AV60" i="33"/>
  <c r="Y79" i="30"/>
  <c r="Z79" i="30"/>
  <c r="AD79" i="30"/>
  <c r="X79" i="30"/>
  <c r="AW79" i="30"/>
  <c r="BE79" i="30"/>
  <c r="W79" i="30"/>
  <c r="AJ79" i="30"/>
  <c r="AY79" i="30"/>
  <c r="BB79" i="30"/>
  <c r="AN79" i="30"/>
  <c r="AX79" i="30"/>
  <c r="BD79" i="30"/>
  <c r="AO79" i="30"/>
  <c r="BM79" i="30"/>
  <c r="AT79" i="30"/>
  <c r="AL79" i="30"/>
  <c r="BG79" i="30"/>
  <c r="AP79" i="30"/>
  <c r="AC79" i="30"/>
  <c r="BF79" i="30"/>
  <c r="AU79" i="30"/>
  <c r="AQ79" i="30"/>
  <c r="AF79" i="30"/>
  <c r="AZ79" i="30"/>
  <c r="AA79" i="30"/>
  <c r="V79" i="30"/>
  <c r="AH79" i="30"/>
  <c r="BC79" i="30"/>
  <c r="BH79" i="30"/>
  <c r="BJ79" i="30"/>
  <c r="AE79" i="30"/>
  <c r="AI79" i="30"/>
  <c r="BK79" i="30"/>
  <c r="BI79" i="30"/>
  <c r="AR79" i="30"/>
  <c r="AS79" i="30"/>
  <c r="AG79" i="30"/>
  <c r="AM79" i="30"/>
  <c r="AK79" i="30"/>
  <c r="AB79" i="30"/>
  <c r="AV79" i="30"/>
  <c r="BL79" i="30"/>
  <c r="BA79" i="30"/>
  <c r="C78" i="30"/>
  <c r="AW39" i="33" s="1"/>
  <c r="I79" i="30"/>
  <c r="Q79" i="30"/>
  <c r="J79" i="30"/>
  <c r="K79" i="30"/>
  <c r="U79" i="30"/>
  <c r="N79" i="30"/>
  <c r="R79" i="30"/>
  <c r="E79" i="30"/>
  <c r="O79" i="30"/>
  <c r="S79" i="30"/>
  <c r="L79" i="30"/>
  <c r="B80" i="30"/>
  <c r="M79" i="30"/>
  <c r="D79" i="30"/>
  <c r="H79" i="30"/>
  <c r="T79" i="30"/>
  <c r="G79" i="30"/>
  <c r="F79" i="30"/>
  <c r="P79" i="30"/>
  <c r="AK41" i="33"/>
  <c r="AK67" i="33" s="1"/>
  <c r="AV68" i="33" l="1"/>
  <c r="AV102" i="33"/>
  <c r="AK101" i="33"/>
  <c r="AK103" i="33" s="1"/>
  <c r="AK104" i="33" s="1"/>
  <c r="AW44" i="33"/>
  <c r="AW60" i="33"/>
  <c r="AD80" i="30"/>
  <c r="BK80" i="30"/>
  <c r="AC80" i="30"/>
  <c r="W80" i="30"/>
  <c r="AP80" i="30"/>
  <c r="Z80" i="30"/>
  <c r="AU80" i="30"/>
  <c r="AX80" i="30"/>
  <c r="Y80" i="30"/>
  <c r="AT80" i="30"/>
  <c r="AE80" i="30"/>
  <c r="X80" i="30"/>
  <c r="BE80" i="30"/>
  <c r="BL80" i="30"/>
  <c r="AI80" i="30"/>
  <c r="AM80" i="30"/>
  <c r="AJ80" i="30"/>
  <c r="AK80" i="30"/>
  <c r="AV80" i="30"/>
  <c r="BI80" i="30"/>
  <c r="AO80" i="30"/>
  <c r="BF80" i="30"/>
  <c r="BM80" i="30"/>
  <c r="AY80" i="30"/>
  <c r="BA80" i="30"/>
  <c r="BB80" i="30"/>
  <c r="AZ80" i="30"/>
  <c r="AH80" i="30"/>
  <c r="BJ80" i="30"/>
  <c r="AR80" i="30"/>
  <c r="AW80" i="30"/>
  <c r="BC80" i="30"/>
  <c r="AB80" i="30"/>
  <c r="AF80" i="30"/>
  <c r="AS80" i="30"/>
  <c r="AQ80" i="30"/>
  <c r="BG80" i="30"/>
  <c r="AG80" i="30"/>
  <c r="V80" i="30"/>
  <c r="BD80" i="30"/>
  <c r="AA80" i="30"/>
  <c r="AL80" i="30"/>
  <c r="BH80" i="30"/>
  <c r="AN80" i="30"/>
  <c r="C79" i="30"/>
  <c r="AX39" i="33" s="1"/>
  <c r="I80" i="30"/>
  <c r="Q80" i="30"/>
  <c r="R80" i="30"/>
  <c r="K80" i="30"/>
  <c r="U80" i="30"/>
  <c r="N80" i="30"/>
  <c r="J80" i="30"/>
  <c r="S80" i="30"/>
  <c r="G80" i="30"/>
  <c r="L80" i="30"/>
  <c r="D80" i="30"/>
  <c r="T80" i="30"/>
  <c r="E80" i="30"/>
  <c r="P80" i="30"/>
  <c r="B81" i="30"/>
  <c r="M80" i="30"/>
  <c r="F80" i="30"/>
  <c r="O80" i="30"/>
  <c r="H80" i="30"/>
  <c r="AL41" i="33"/>
  <c r="AL67" i="33" s="1"/>
  <c r="AW68" i="33" l="1"/>
  <c r="AW102" i="33"/>
  <c r="AL101" i="33"/>
  <c r="AL103" i="33" s="1"/>
  <c r="AL104" i="33" s="1"/>
  <c r="AX44" i="33"/>
  <c r="AX60" i="33"/>
  <c r="AG81" i="30"/>
  <c r="AB81" i="30"/>
  <c r="BI81" i="30"/>
  <c r="AR81" i="30"/>
  <c r="AO81" i="30"/>
  <c r="AE81" i="30"/>
  <c r="W81" i="30"/>
  <c r="AS81" i="30"/>
  <c r="AM81" i="30"/>
  <c r="AZ81" i="30"/>
  <c r="AY81" i="30"/>
  <c r="BG81" i="30"/>
  <c r="X81" i="30"/>
  <c r="AL81" i="30"/>
  <c r="BK81" i="30"/>
  <c r="BA81" i="30"/>
  <c r="AK81" i="30"/>
  <c r="AW81" i="30"/>
  <c r="AH81" i="30"/>
  <c r="Z81" i="30"/>
  <c r="AQ81" i="30"/>
  <c r="BF81" i="30"/>
  <c r="BH81" i="30"/>
  <c r="AP81" i="30"/>
  <c r="AV81" i="30"/>
  <c r="AN81" i="30"/>
  <c r="BL81" i="30"/>
  <c r="AA81" i="30"/>
  <c r="AX81" i="30"/>
  <c r="AU81" i="30"/>
  <c r="AD81" i="30"/>
  <c r="BM81" i="30"/>
  <c r="BB81" i="30"/>
  <c r="BD81" i="30"/>
  <c r="AF81" i="30"/>
  <c r="AJ81" i="30"/>
  <c r="AI81" i="30"/>
  <c r="BE81" i="30"/>
  <c r="AC81" i="30"/>
  <c r="AT81" i="30"/>
  <c r="V81" i="30"/>
  <c r="BJ81" i="30"/>
  <c r="Y81" i="30"/>
  <c r="BC81" i="30"/>
  <c r="C80" i="30"/>
  <c r="AY39" i="33" s="1"/>
  <c r="I81" i="30"/>
  <c r="Q81" i="30"/>
  <c r="R81" i="30"/>
  <c r="S81" i="30"/>
  <c r="M81" i="30"/>
  <c r="J81" i="30"/>
  <c r="E81" i="30"/>
  <c r="U81" i="30"/>
  <c r="D81" i="30"/>
  <c r="N81" i="30"/>
  <c r="K81" i="30"/>
  <c r="L81" i="30"/>
  <c r="O81" i="30"/>
  <c r="T81" i="30"/>
  <c r="F81" i="30"/>
  <c r="B82" i="30"/>
  <c r="G81" i="30"/>
  <c r="H81" i="30"/>
  <c r="P81" i="30"/>
  <c r="AM41" i="33"/>
  <c r="AM67" i="33" s="1"/>
  <c r="AX68" i="33" l="1"/>
  <c r="AX102" i="33"/>
  <c r="AM101" i="33"/>
  <c r="AM103" i="33" s="1"/>
  <c r="AM104" i="33" s="1"/>
  <c r="AY44" i="33"/>
  <c r="AY60" i="33"/>
  <c r="AV82" i="30"/>
  <c r="AU82" i="30"/>
  <c r="BM82" i="30"/>
  <c r="W82" i="30"/>
  <c r="BJ82" i="30"/>
  <c r="AH82" i="30"/>
  <c r="BL82" i="30"/>
  <c r="AO82" i="30"/>
  <c r="AP82" i="30"/>
  <c r="AG82" i="30"/>
  <c r="AM82" i="30"/>
  <c r="BD82" i="30"/>
  <c r="BC82" i="30"/>
  <c r="BH82" i="30"/>
  <c r="AA82" i="30"/>
  <c r="AC82" i="30"/>
  <c r="V82" i="30"/>
  <c r="AZ82" i="30"/>
  <c r="AE82" i="30"/>
  <c r="Z82" i="30"/>
  <c r="AB82" i="30"/>
  <c r="AW82" i="30"/>
  <c r="AI82" i="30"/>
  <c r="AQ82" i="30"/>
  <c r="BA82" i="30"/>
  <c r="BF82" i="30"/>
  <c r="BI82" i="30"/>
  <c r="AS82" i="30"/>
  <c r="AY82" i="30"/>
  <c r="BG82" i="30"/>
  <c r="AR82" i="30"/>
  <c r="AK82" i="30"/>
  <c r="AX82" i="30"/>
  <c r="AD82" i="30"/>
  <c r="AJ82" i="30"/>
  <c r="X82" i="30"/>
  <c r="AL82" i="30"/>
  <c r="Y82" i="30"/>
  <c r="AT82" i="30"/>
  <c r="AN82" i="30"/>
  <c r="BE82" i="30"/>
  <c r="AF82" i="30"/>
  <c r="BB82" i="30"/>
  <c r="BK82" i="30"/>
  <c r="C81" i="30"/>
  <c r="AZ39" i="33" s="1"/>
  <c r="I82" i="30"/>
  <c r="Q82" i="30"/>
  <c r="R82" i="30"/>
  <c r="K82" i="30"/>
  <c r="S82" i="30"/>
  <c r="E82" i="30"/>
  <c r="M82" i="30"/>
  <c r="O82" i="30"/>
  <c r="J82" i="30"/>
  <c r="L82" i="30"/>
  <c r="D82" i="30"/>
  <c r="N82" i="30"/>
  <c r="T82" i="30"/>
  <c r="B83" i="30"/>
  <c r="U82" i="30"/>
  <c r="F82" i="30"/>
  <c r="G82" i="30"/>
  <c r="H82" i="30"/>
  <c r="P82" i="30"/>
  <c r="AN41" i="33"/>
  <c r="AN67" i="33" s="1"/>
  <c r="AY68" i="33" l="1"/>
  <c r="AY102" i="33"/>
  <c r="AN101" i="33"/>
  <c r="AN103" i="33" s="1"/>
  <c r="AN104" i="33" s="1"/>
  <c r="AZ44" i="33"/>
  <c r="AZ60" i="33"/>
  <c r="AW83" i="30"/>
  <c r="BH83" i="30"/>
  <c r="AC83" i="30"/>
  <c r="AV83" i="30"/>
  <c r="V83" i="30"/>
  <c r="AY83" i="30"/>
  <c r="AI83" i="30"/>
  <c r="AR83" i="30"/>
  <c r="BD83" i="30"/>
  <c r="W83" i="30"/>
  <c r="BE83" i="30"/>
  <c r="AJ83" i="30"/>
  <c r="Y83" i="30"/>
  <c r="BJ83" i="30"/>
  <c r="AL83" i="30"/>
  <c r="BC83" i="30"/>
  <c r="BA83" i="30"/>
  <c r="AA83" i="30"/>
  <c r="AF83" i="30"/>
  <c r="BG83" i="30"/>
  <c r="AK83" i="30"/>
  <c r="AH83" i="30"/>
  <c r="AQ83" i="30"/>
  <c r="BI83" i="30"/>
  <c r="BK83" i="30"/>
  <c r="BF83" i="30"/>
  <c r="BM83" i="30"/>
  <c r="X83" i="30"/>
  <c r="AU83" i="30"/>
  <c r="AX83" i="30"/>
  <c r="AM83" i="30"/>
  <c r="AG83" i="30"/>
  <c r="AD83" i="30"/>
  <c r="AZ83" i="30"/>
  <c r="Z83" i="30"/>
  <c r="AT83" i="30"/>
  <c r="AN83" i="30"/>
  <c r="AP83" i="30"/>
  <c r="AE83" i="30"/>
  <c r="AB83" i="30"/>
  <c r="AS83" i="30"/>
  <c r="BL83" i="30"/>
  <c r="AO83" i="30"/>
  <c r="BB83" i="30"/>
  <c r="C82" i="30"/>
  <c r="BA39" i="33" s="1"/>
  <c r="I83" i="30"/>
  <c r="Q83" i="30"/>
  <c r="R83" i="30"/>
  <c r="K83" i="30"/>
  <c r="T83" i="30"/>
  <c r="M83" i="30"/>
  <c r="O83" i="30"/>
  <c r="J83" i="30"/>
  <c r="E83" i="30"/>
  <c r="S83" i="30"/>
  <c r="L83" i="30"/>
  <c r="B84" i="30"/>
  <c r="H83" i="30"/>
  <c r="U83" i="30"/>
  <c r="F83" i="30"/>
  <c r="N83" i="30"/>
  <c r="G83" i="30"/>
  <c r="P83" i="30"/>
  <c r="D83" i="30"/>
  <c r="AO41" i="33"/>
  <c r="AO67" i="33" s="1"/>
  <c r="AZ68" i="33" l="1"/>
  <c r="AZ102" i="33"/>
  <c r="AO101" i="33"/>
  <c r="AO103" i="33" s="1"/>
  <c r="AO104" i="33" s="1"/>
  <c r="BA44" i="33"/>
  <c r="BA60" i="33"/>
  <c r="AZ84" i="30"/>
  <c r="AB84" i="30"/>
  <c r="V84" i="30"/>
  <c r="AC84" i="30"/>
  <c r="AF84" i="30"/>
  <c r="AO84" i="30"/>
  <c r="AA84" i="30"/>
  <c r="AX84" i="30"/>
  <c r="AT84" i="30"/>
  <c r="AS84" i="30"/>
  <c r="Y84" i="30"/>
  <c r="BF84" i="30"/>
  <c r="BM84" i="30"/>
  <c r="W84" i="30"/>
  <c r="BA84" i="30"/>
  <c r="AL84" i="30"/>
  <c r="BE84" i="30"/>
  <c r="AI84" i="30"/>
  <c r="AD84" i="30"/>
  <c r="AW84" i="30"/>
  <c r="AP84" i="30"/>
  <c r="BJ84" i="30"/>
  <c r="AE84" i="30"/>
  <c r="AY84" i="30"/>
  <c r="AH84" i="30"/>
  <c r="X84" i="30"/>
  <c r="AR84" i="30"/>
  <c r="AN84" i="30"/>
  <c r="AG84" i="30"/>
  <c r="BD84" i="30"/>
  <c r="BG84" i="30"/>
  <c r="AM84" i="30"/>
  <c r="BK84" i="30"/>
  <c r="BI84" i="30"/>
  <c r="BB84" i="30"/>
  <c r="AQ84" i="30"/>
  <c r="BL84" i="30"/>
  <c r="BC84" i="30"/>
  <c r="Z84" i="30"/>
  <c r="AU84" i="30"/>
  <c r="AV84" i="30"/>
  <c r="BH84" i="30"/>
  <c r="AJ84" i="30"/>
  <c r="AK84" i="30"/>
  <c r="C83" i="30"/>
  <c r="BB39" i="33" s="1"/>
  <c r="I84" i="30"/>
  <c r="Q84" i="30"/>
  <c r="J84" i="30"/>
  <c r="R84" i="30"/>
  <c r="D84" i="30"/>
  <c r="O84" i="30"/>
  <c r="H84" i="30"/>
  <c r="K84" i="30"/>
  <c r="L84" i="30"/>
  <c r="U84" i="30"/>
  <c r="N84" i="30"/>
  <c r="P84" i="30"/>
  <c r="S84" i="30"/>
  <c r="M84" i="30"/>
  <c r="G84" i="30"/>
  <c r="T84" i="30"/>
  <c r="F84" i="30"/>
  <c r="B85" i="30"/>
  <c r="E84" i="30"/>
  <c r="AP41" i="33"/>
  <c r="AP67" i="33" s="1"/>
  <c r="BA68" i="33" l="1"/>
  <c r="BA102" i="33"/>
  <c r="AP101" i="33"/>
  <c r="AP103" i="33" s="1"/>
  <c r="AP104" i="33" s="1"/>
  <c r="BB44" i="33"/>
  <c r="BB60" i="33"/>
  <c r="AM85" i="30"/>
  <c r="BK85" i="30"/>
  <c r="AG85" i="30"/>
  <c r="AT85" i="30"/>
  <c r="BM85" i="30"/>
  <c r="V85" i="30"/>
  <c r="AX85" i="30"/>
  <c r="Y85" i="30"/>
  <c r="AR85" i="30"/>
  <c r="AA85" i="30"/>
  <c r="AD85" i="30"/>
  <c r="BC85" i="30"/>
  <c r="BG85" i="30"/>
  <c r="AY85" i="30"/>
  <c r="BI85" i="30"/>
  <c r="AW85" i="30"/>
  <c r="BB85" i="30"/>
  <c r="AK85" i="30"/>
  <c r="AL85" i="30"/>
  <c r="AV85" i="30"/>
  <c r="AI85" i="30"/>
  <c r="AZ85" i="30"/>
  <c r="AS85" i="30"/>
  <c r="W85" i="30"/>
  <c r="BD85" i="30"/>
  <c r="AF85" i="30"/>
  <c r="Z85" i="30"/>
  <c r="AC85" i="30"/>
  <c r="BH85" i="30"/>
  <c r="AB85" i="30"/>
  <c r="BL85" i="30"/>
  <c r="BJ85" i="30"/>
  <c r="AP85" i="30"/>
  <c r="X85" i="30"/>
  <c r="AH85" i="30"/>
  <c r="AE85" i="30"/>
  <c r="BF85" i="30"/>
  <c r="AO85" i="30"/>
  <c r="AU85" i="30"/>
  <c r="BA85" i="30"/>
  <c r="AN85" i="30"/>
  <c r="BE85" i="30"/>
  <c r="AJ85" i="30"/>
  <c r="AQ85" i="30"/>
  <c r="C84" i="30"/>
  <c r="BC39" i="33" s="1"/>
  <c r="I85" i="30"/>
  <c r="Q85" i="30"/>
  <c r="R85" i="30"/>
  <c r="K85" i="30"/>
  <c r="B86" i="30"/>
  <c r="J85" i="30"/>
  <c r="S85" i="30"/>
  <c r="F85" i="30"/>
  <c r="L85" i="30"/>
  <c r="E85" i="30"/>
  <c r="N85" i="30"/>
  <c r="G85" i="30"/>
  <c r="T85" i="30"/>
  <c r="U85" i="30"/>
  <c r="D85" i="30"/>
  <c r="M85" i="30"/>
  <c r="O85" i="30"/>
  <c r="H85" i="30"/>
  <c r="P85" i="30"/>
  <c r="AQ41" i="33"/>
  <c r="AQ67" i="33" s="1"/>
  <c r="BB68" i="33" l="1"/>
  <c r="BB102" i="33"/>
  <c r="AQ101" i="33"/>
  <c r="AQ103" i="33" s="1"/>
  <c r="AQ104" i="33" s="1"/>
  <c r="BC44" i="33"/>
  <c r="BC60" i="33"/>
  <c r="AS86" i="30"/>
  <c r="BC86" i="30"/>
  <c r="Y86" i="30"/>
  <c r="AV86" i="30"/>
  <c r="W86" i="30"/>
  <c r="AB86" i="30"/>
  <c r="AF86" i="30"/>
  <c r="BJ86" i="30"/>
  <c r="AJ86" i="30"/>
  <c r="AU86" i="30"/>
  <c r="AK86" i="30"/>
  <c r="BK86" i="30"/>
  <c r="AX86" i="30"/>
  <c r="AH86" i="30"/>
  <c r="BA86" i="30"/>
  <c r="BL86" i="30"/>
  <c r="BF86" i="30"/>
  <c r="AL86" i="30"/>
  <c r="AD86" i="30"/>
  <c r="AG86" i="30"/>
  <c r="AZ86" i="30"/>
  <c r="X86" i="30"/>
  <c r="AY86" i="30"/>
  <c r="AA86" i="30"/>
  <c r="AM86" i="30"/>
  <c r="Z86" i="30"/>
  <c r="AP86" i="30"/>
  <c r="BH86" i="30"/>
  <c r="AN86" i="30"/>
  <c r="V86" i="30"/>
  <c r="AC86" i="30"/>
  <c r="AT86" i="30"/>
  <c r="AW86" i="30"/>
  <c r="BG86" i="30"/>
  <c r="BB86" i="30"/>
  <c r="AQ86" i="30"/>
  <c r="AI86" i="30"/>
  <c r="AO86" i="30"/>
  <c r="BD86" i="30"/>
  <c r="BE86" i="30"/>
  <c r="AR86" i="30"/>
  <c r="BM86" i="30"/>
  <c r="AE86" i="30"/>
  <c r="BI86" i="30"/>
  <c r="C85" i="30"/>
  <c r="BD39" i="33" s="1"/>
  <c r="I86" i="30"/>
  <c r="Q86" i="30"/>
  <c r="J86" i="30"/>
  <c r="R86" i="30"/>
  <c r="K86" i="30"/>
  <c r="M86" i="30"/>
  <c r="F86" i="30"/>
  <c r="S86" i="30"/>
  <c r="D86" i="30"/>
  <c r="G86" i="30"/>
  <c r="L86" i="30"/>
  <c r="B87" i="30"/>
  <c r="E86" i="30"/>
  <c r="U86" i="30"/>
  <c r="T86" i="30"/>
  <c r="P86" i="30"/>
  <c r="H86" i="30"/>
  <c r="N86" i="30"/>
  <c r="O86" i="30"/>
  <c r="AR41" i="33"/>
  <c r="AR67" i="33" s="1"/>
  <c r="BC68" i="33" l="1"/>
  <c r="BC102" i="33"/>
  <c r="AR101" i="33"/>
  <c r="AR103" i="33" s="1"/>
  <c r="AR104" i="33" s="1"/>
  <c r="BD44" i="33"/>
  <c r="BD60" i="33"/>
  <c r="AK87" i="30"/>
  <c r="BB87" i="30"/>
  <c r="AX87" i="30"/>
  <c r="W87" i="30"/>
  <c r="BJ87" i="30"/>
  <c r="BI87" i="30"/>
  <c r="AM87" i="30"/>
  <c r="AY87" i="30"/>
  <c r="BG87" i="30"/>
  <c r="AW87" i="30"/>
  <c r="AR87" i="30"/>
  <c r="AS87" i="30"/>
  <c r="AP87" i="30"/>
  <c r="BF87" i="30"/>
  <c r="AB87" i="30"/>
  <c r="AZ87" i="30"/>
  <c r="X87" i="30"/>
  <c r="AF87" i="30"/>
  <c r="AC87" i="30"/>
  <c r="AU87" i="30"/>
  <c r="V87" i="30"/>
  <c r="AQ87" i="30"/>
  <c r="BH87" i="30"/>
  <c r="AL87" i="30"/>
  <c r="AI87" i="30"/>
  <c r="AT87" i="30"/>
  <c r="BM87" i="30"/>
  <c r="BE87" i="30"/>
  <c r="AH87" i="30"/>
  <c r="AV87" i="30"/>
  <c r="Y87" i="30"/>
  <c r="BD87" i="30"/>
  <c r="AA87" i="30"/>
  <c r="AO87" i="30"/>
  <c r="AD87" i="30"/>
  <c r="AJ87" i="30"/>
  <c r="Z87" i="30"/>
  <c r="AE87" i="30"/>
  <c r="BC87" i="30"/>
  <c r="AN87" i="30"/>
  <c r="AG87" i="30"/>
  <c r="BK87" i="30"/>
  <c r="BL87" i="30"/>
  <c r="BA87" i="30"/>
  <c r="C86" i="30"/>
  <c r="BE39" i="33" s="1"/>
  <c r="I87" i="30"/>
  <c r="Q87" i="30"/>
  <c r="R87" i="30"/>
  <c r="K87" i="30"/>
  <c r="M87" i="30"/>
  <c r="J87" i="30"/>
  <c r="S87" i="30"/>
  <c r="L87" i="30"/>
  <c r="B88" i="30"/>
  <c r="F87" i="30"/>
  <c r="T87" i="30"/>
  <c r="E87" i="30"/>
  <c r="U87" i="30"/>
  <c r="D87" i="30"/>
  <c r="O87" i="30"/>
  <c r="N87" i="30"/>
  <c r="G87" i="30"/>
  <c r="P87" i="30"/>
  <c r="H87" i="30"/>
  <c r="AS41" i="33"/>
  <c r="AS67" i="33" s="1"/>
  <c r="BD68" i="33" l="1"/>
  <c r="BD102" i="33"/>
  <c r="AS101" i="33"/>
  <c r="AS103" i="33" s="1"/>
  <c r="AS104" i="33" s="1"/>
  <c r="BE44" i="33"/>
  <c r="BE60" i="33"/>
  <c r="AT88" i="30"/>
  <c r="AV88" i="30"/>
  <c r="AM88" i="30"/>
  <c r="AA88" i="30"/>
  <c r="AR88" i="30"/>
  <c r="AY88" i="30"/>
  <c r="AF88" i="30"/>
  <c r="Y88" i="30"/>
  <c r="BI88" i="30"/>
  <c r="BJ88" i="30"/>
  <c r="AW88" i="30"/>
  <c r="AE88" i="30"/>
  <c r="AN88" i="30"/>
  <c r="BF88" i="30"/>
  <c r="BA88" i="30"/>
  <c r="BM88" i="30"/>
  <c r="BG88" i="30"/>
  <c r="Z88" i="30"/>
  <c r="X88" i="30"/>
  <c r="BD88" i="30"/>
  <c r="AJ88" i="30"/>
  <c r="AX88" i="30"/>
  <c r="AL88" i="30"/>
  <c r="BC88" i="30"/>
  <c r="W88" i="30"/>
  <c r="BB88" i="30"/>
  <c r="V88" i="30"/>
  <c r="AG88" i="30"/>
  <c r="AH88" i="30"/>
  <c r="AI88" i="30"/>
  <c r="AU88" i="30"/>
  <c r="BH88" i="30"/>
  <c r="BL88" i="30"/>
  <c r="AQ88" i="30"/>
  <c r="BK88" i="30"/>
  <c r="AP88" i="30"/>
  <c r="AS88" i="30"/>
  <c r="BE88" i="30"/>
  <c r="AK88" i="30"/>
  <c r="AD88" i="30"/>
  <c r="AC88" i="30"/>
  <c r="AB88" i="30"/>
  <c r="AO88" i="30"/>
  <c r="AZ88" i="30"/>
  <c r="C87" i="30"/>
  <c r="BF39" i="33" s="1"/>
  <c r="I88" i="30"/>
  <c r="Q88" i="30"/>
  <c r="R88" i="30"/>
  <c r="K88" i="30"/>
  <c r="S88" i="30"/>
  <c r="L88" i="30"/>
  <c r="B89" i="30"/>
  <c r="D88" i="30"/>
  <c r="J88" i="30"/>
  <c r="T88" i="30"/>
  <c r="M88" i="30"/>
  <c r="G88" i="30"/>
  <c r="E88" i="30"/>
  <c r="F88" i="30"/>
  <c r="U88" i="30"/>
  <c r="N88" i="30"/>
  <c r="O88" i="30"/>
  <c r="P88" i="30"/>
  <c r="H88" i="30"/>
  <c r="AT41" i="33"/>
  <c r="AT67" i="33" s="1"/>
  <c r="BE68" i="33" l="1"/>
  <c r="BE102" i="33"/>
  <c r="AT101" i="33"/>
  <c r="AT103" i="33" s="1"/>
  <c r="AT104" i="33" s="1"/>
  <c r="BF44" i="33"/>
  <c r="BF60" i="33"/>
  <c r="AG89" i="30"/>
  <c r="AL89" i="30"/>
  <c r="AJ89" i="30"/>
  <c r="AT89" i="30"/>
  <c r="BL89" i="30"/>
  <c r="BG89" i="30"/>
  <c r="AN89" i="30"/>
  <c r="AS89" i="30"/>
  <c r="BC89" i="30"/>
  <c r="Z89" i="30"/>
  <c r="AE89" i="30"/>
  <c r="AC89" i="30"/>
  <c r="AY89" i="30"/>
  <c r="AF89" i="30"/>
  <c r="AD89" i="30"/>
  <c r="AX89" i="30"/>
  <c r="BE89" i="30"/>
  <c r="AK89" i="30"/>
  <c r="W89" i="30"/>
  <c r="BH89" i="30"/>
  <c r="AH89" i="30"/>
  <c r="AV89" i="30"/>
  <c r="AU89" i="30"/>
  <c r="AM89" i="30"/>
  <c r="AR89" i="30"/>
  <c r="BI89" i="30"/>
  <c r="BJ89" i="30"/>
  <c r="AZ89" i="30"/>
  <c r="BF89" i="30"/>
  <c r="AQ89" i="30"/>
  <c r="AI89" i="30"/>
  <c r="BB89" i="30"/>
  <c r="BA89" i="30"/>
  <c r="V89" i="30"/>
  <c r="BK89" i="30"/>
  <c r="AB89" i="30"/>
  <c r="Y89" i="30"/>
  <c r="X89" i="30"/>
  <c r="BD89" i="30"/>
  <c r="AO89" i="30"/>
  <c r="BM89" i="30"/>
  <c r="AP89" i="30"/>
  <c r="AW89" i="30"/>
  <c r="AA89" i="30"/>
  <c r="C88" i="30"/>
  <c r="BG39" i="33" s="1"/>
  <c r="I89" i="30"/>
  <c r="Q89" i="30"/>
  <c r="R89" i="30"/>
  <c r="J89" i="30"/>
  <c r="K89" i="30"/>
  <c r="S89" i="30"/>
  <c r="L89" i="30"/>
  <c r="B90" i="30"/>
  <c r="M89" i="30"/>
  <c r="N89" i="30"/>
  <c r="G89" i="30"/>
  <c r="P89" i="30"/>
  <c r="T89" i="30"/>
  <c r="E89" i="30"/>
  <c r="U89" i="30"/>
  <c r="D89" i="30"/>
  <c r="O89" i="30"/>
  <c r="H89" i="30"/>
  <c r="F89" i="30"/>
  <c r="AU41" i="33"/>
  <c r="AU67" i="33" s="1"/>
  <c r="BF68" i="33" l="1"/>
  <c r="BF102" i="33"/>
  <c r="AU101" i="33"/>
  <c r="AU103" i="33" s="1"/>
  <c r="AU104" i="33" s="1"/>
  <c r="BG44" i="33"/>
  <c r="BG60" i="33"/>
  <c r="AZ90" i="30"/>
  <c r="AS90" i="30"/>
  <c r="AT90" i="30"/>
  <c r="BM90" i="30"/>
  <c r="AX90" i="30"/>
  <c r="W90" i="30"/>
  <c r="BL90" i="30"/>
  <c r="AV90" i="30"/>
  <c r="BJ90" i="30"/>
  <c r="BI90" i="30"/>
  <c r="X90" i="30"/>
  <c r="AL90" i="30"/>
  <c r="AY90" i="30"/>
  <c r="AO90" i="30"/>
  <c r="AQ90" i="30"/>
  <c r="AW90" i="30"/>
  <c r="Y90" i="30"/>
  <c r="AI90" i="30"/>
  <c r="AC90" i="30"/>
  <c r="BD90" i="30"/>
  <c r="AA90" i="30"/>
  <c r="AU90" i="30"/>
  <c r="BA90" i="30"/>
  <c r="AG90" i="30"/>
  <c r="AE90" i="30"/>
  <c r="AB90" i="30"/>
  <c r="AF90" i="30"/>
  <c r="AH90" i="30"/>
  <c r="AK90" i="30"/>
  <c r="AP90" i="30"/>
  <c r="BB90" i="30"/>
  <c r="AD90" i="30"/>
  <c r="AN90" i="30"/>
  <c r="BG90" i="30"/>
  <c r="BF90" i="30"/>
  <c r="AJ90" i="30"/>
  <c r="AM90" i="30"/>
  <c r="BC90" i="30"/>
  <c r="V90" i="30"/>
  <c r="BE90" i="30"/>
  <c r="BK90" i="30"/>
  <c r="BH90" i="30"/>
  <c r="Z90" i="30"/>
  <c r="AR90" i="30"/>
  <c r="C89" i="30"/>
  <c r="BH39" i="33" s="1"/>
  <c r="I90" i="30"/>
  <c r="Q90" i="30"/>
  <c r="J90" i="30"/>
  <c r="R90" i="30"/>
  <c r="K90" i="30"/>
  <c r="E90" i="30"/>
  <c r="U90" i="30"/>
  <c r="F90" i="30"/>
  <c r="S90" i="30"/>
  <c r="L90" i="30"/>
  <c r="B91" i="30"/>
  <c r="M90" i="30"/>
  <c r="D90" i="30"/>
  <c r="G90" i="30"/>
  <c r="T90" i="30"/>
  <c r="N90" i="30"/>
  <c r="O90" i="30"/>
  <c r="P90" i="30"/>
  <c r="H90" i="30"/>
  <c r="AV41" i="33"/>
  <c r="AV67" i="33" s="1"/>
  <c r="BG68" i="33" l="1"/>
  <c r="BG102" i="33"/>
  <c r="AV101" i="33"/>
  <c r="AV103" i="33" s="1"/>
  <c r="AV104" i="33" s="1"/>
  <c r="BH44" i="33"/>
  <c r="BH60" i="33"/>
  <c r="AM91" i="30"/>
  <c r="BH91" i="30"/>
  <c r="AF91" i="30"/>
  <c r="V91" i="30"/>
  <c r="BD91" i="30"/>
  <c r="BE91" i="30"/>
  <c r="Z91" i="30"/>
  <c r="AY91" i="30"/>
  <c r="X91" i="30"/>
  <c r="BJ91" i="30"/>
  <c r="AO91" i="30"/>
  <c r="AQ91" i="30"/>
  <c r="BA91" i="30"/>
  <c r="AN91" i="30"/>
  <c r="BF91" i="30"/>
  <c r="BI91" i="30"/>
  <c r="AJ91" i="30"/>
  <c r="AC91" i="30"/>
  <c r="AH91" i="30"/>
  <c r="AK91" i="30"/>
  <c r="BC91" i="30"/>
  <c r="AT91" i="30"/>
  <c r="AV91" i="30"/>
  <c r="BG91" i="30"/>
  <c r="Y91" i="30"/>
  <c r="AD91" i="30"/>
  <c r="AE91" i="30"/>
  <c r="AB91" i="30"/>
  <c r="AG91" i="30"/>
  <c r="W91" i="30"/>
  <c r="BK91" i="30"/>
  <c r="AR91" i="30"/>
  <c r="AI91" i="30"/>
  <c r="BM91" i="30"/>
  <c r="AP91" i="30"/>
  <c r="BB91" i="30"/>
  <c r="AU91" i="30"/>
  <c r="BL91" i="30"/>
  <c r="AS91" i="30"/>
  <c r="AZ91" i="30"/>
  <c r="AL91" i="30"/>
  <c r="AW91" i="30"/>
  <c r="AX91" i="30"/>
  <c r="AA91" i="30"/>
  <c r="C90" i="30"/>
  <c r="BI39" i="33" s="1"/>
  <c r="I91" i="30"/>
  <c r="Q91" i="30"/>
  <c r="R91" i="30"/>
  <c r="S91" i="30"/>
  <c r="M91" i="30"/>
  <c r="H91" i="30"/>
  <c r="J91" i="30"/>
  <c r="K91" i="30"/>
  <c r="L91" i="30"/>
  <c r="B92" i="30"/>
  <c r="F91" i="30"/>
  <c r="O91" i="30"/>
  <c r="T91" i="30"/>
  <c r="E91" i="30"/>
  <c r="U91" i="30"/>
  <c r="D91" i="30"/>
  <c r="G91" i="30"/>
  <c r="N91" i="30"/>
  <c r="P91" i="30"/>
  <c r="AW41" i="33"/>
  <c r="AW67" i="33" s="1"/>
  <c r="BH68" i="33" l="1"/>
  <c r="BH102" i="33"/>
  <c r="AW101" i="33"/>
  <c r="AW103" i="33" s="1"/>
  <c r="AW104" i="33" s="1"/>
  <c r="BI44" i="33"/>
  <c r="BI60" i="33"/>
  <c r="BH92" i="30"/>
  <c r="BC92" i="30"/>
  <c r="AX92" i="30"/>
  <c r="AL92" i="30"/>
  <c r="AF92" i="30"/>
  <c r="BJ92" i="30"/>
  <c r="BF92" i="30"/>
  <c r="AE92" i="30"/>
  <c r="BE92" i="30"/>
  <c r="AR92" i="30"/>
  <c r="BL92" i="30"/>
  <c r="AQ92" i="30"/>
  <c r="AP92" i="30"/>
  <c r="AU92" i="30"/>
  <c r="AM92" i="30"/>
  <c r="BK92" i="30"/>
  <c r="AJ92" i="30"/>
  <c r="AI92" i="30"/>
  <c r="AD92" i="30"/>
  <c r="AH92" i="30"/>
  <c r="AN92" i="30"/>
  <c r="AB92" i="30"/>
  <c r="AK92" i="30"/>
  <c r="BM92" i="30"/>
  <c r="AV92" i="30"/>
  <c r="V92" i="30"/>
  <c r="AC92" i="30"/>
  <c r="W92" i="30"/>
  <c r="Y92" i="30"/>
  <c r="AY92" i="30"/>
  <c r="AA92" i="30"/>
  <c r="BG92" i="30"/>
  <c r="AZ92" i="30"/>
  <c r="BB92" i="30"/>
  <c r="Z92" i="30"/>
  <c r="BA92" i="30"/>
  <c r="AO92" i="30"/>
  <c r="AT92" i="30"/>
  <c r="X92" i="30"/>
  <c r="AG92" i="30"/>
  <c r="BI92" i="30"/>
  <c r="AS92" i="30"/>
  <c r="BD92" i="30"/>
  <c r="AW92" i="30"/>
  <c r="C91" i="30"/>
  <c r="BJ39" i="33" s="1"/>
  <c r="I92" i="30"/>
  <c r="Q92" i="30"/>
  <c r="R92" i="30"/>
  <c r="B93" i="30"/>
  <c r="J92" i="30"/>
  <c r="K92" i="30"/>
  <c r="S92" i="30"/>
  <c r="L92" i="30"/>
  <c r="E92" i="30"/>
  <c r="F92" i="30"/>
  <c r="O92" i="30"/>
  <c r="M92" i="30"/>
  <c r="T92" i="30"/>
  <c r="U92" i="30"/>
  <c r="D92" i="30"/>
  <c r="G92" i="30"/>
  <c r="N92" i="30"/>
  <c r="P92" i="30"/>
  <c r="H92" i="30"/>
  <c r="AX41" i="33"/>
  <c r="AX67" i="33" s="1"/>
  <c r="BI68" i="33" l="1"/>
  <c r="BI102" i="33"/>
  <c r="AX101" i="33"/>
  <c r="AX103" i="33" s="1"/>
  <c r="AX104" i="33" s="1"/>
  <c r="BJ44" i="33"/>
  <c r="BJ60" i="33"/>
  <c r="BD93" i="30"/>
  <c r="BE93" i="30"/>
  <c r="AQ93" i="30"/>
  <c r="AF93" i="30"/>
  <c r="BC93" i="30"/>
  <c r="AG93" i="30"/>
  <c r="AO93" i="30"/>
  <c r="BM93" i="30"/>
  <c r="AY93" i="30"/>
  <c r="AW93" i="30"/>
  <c r="AA93" i="30"/>
  <c r="BK93" i="30"/>
  <c r="AT93" i="30"/>
  <c r="X93" i="30"/>
  <c r="BA93" i="30"/>
  <c r="AM93" i="30"/>
  <c r="AR93" i="30"/>
  <c r="BF93" i="30"/>
  <c r="AU93" i="30"/>
  <c r="AN93" i="30"/>
  <c r="AX93" i="30"/>
  <c r="AL93" i="30"/>
  <c r="AB93" i="30"/>
  <c r="AI93" i="30"/>
  <c r="AK93" i="30"/>
  <c r="AS93" i="30"/>
  <c r="BG93" i="30"/>
  <c r="AV93" i="30"/>
  <c r="AJ93" i="30"/>
  <c r="Z93" i="30"/>
  <c r="AC93" i="30"/>
  <c r="BI93" i="30"/>
  <c r="AP93" i="30"/>
  <c r="AD93" i="30"/>
  <c r="BL93" i="30"/>
  <c r="AZ93" i="30"/>
  <c r="AE93" i="30"/>
  <c r="Y93" i="30"/>
  <c r="V93" i="30"/>
  <c r="W93" i="30"/>
  <c r="BH93" i="30"/>
  <c r="AH93" i="30"/>
  <c r="BJ93" i="30"/>
  <c r="BB93" i="30"/>
  <c r="C92" i="30"/>
  <c r="BK39" i="33" s="1"/>
  <c r="I93" i="30"/>
  <c r="Q93" i="30"/>
  <c r="J93" i="30"/>
  <c r="K93" i="30"/>
  <c r="F93" i="30"/>
  <c r="P93" i="30"/>
  <c r="R93" i="30"/>
  <c r="S93" i="30"/>
  <c r="T93" i="30"/>
  <c r="U93" i="30"/>
  <c r="N93" i="30"/>
  <c r="O93" i="30"/>
  <c r="E93" i="30"/>
  <c r="L93" i="30"/>
  <c r="D93" i="30"/>
  <c r="M93" i="30"/>
  <c r="G93" i="30"/>
  <c r="H93" i="30"/>
  <c r="AY41" i="33"/>
  <c r="AY67" i="33" s="1"/>
  <c r="BJ68" i="33" l="1"/>
  <c r="BJ102" i="33"/>
  <c r="AY101" i="33"/>
  <c r="AY103" i="33" s="1"/>
  <c r="AY104" i="33" s="1"/>
  <c r="R94" i="30"/>
  <c r="AG94" i="30"/>
  <c r="C93" i="30"/>
  <c r="BL39" i="33" s="1"/>
  <c r="BK44" i="33"/>
  <c r="BK60" i="33"/>
  <c r="Y94" i="30"/>
  <c r="AO94" i="30"/>
  <c r="AS94" i="30"/>
  <c r="AA94" i="30"/>
  <c r="V94" i="30"/>
  <c r="AJ94" i="30"/>
  <c r="AI94" i="30"/>
  <c r="BJ94" i="30"/>
  <c r="BC94" i="30"/>
  <c r="AF94" i="30"/>
  <c r="AK94" i="30"/>
  <c r="AB94" i="30"/>
  <c r="AZ94" i="30"/>
  <c r="BG94" i="30"/>
  <c r="AR94" i="30"/>
  <c r="BA94" i="30"/>
  <c r="AL94" i="30"/>
  <c r="AN94" i="30"/>
  <c r="AD94" i="30"/>
  <c r="BK94" i="30"/>
  <c r="AW94" i="30"/>
  <c r="AP94" i="30"/>
  <c r="BF94" i="30"/>
  <c r="AM94" i="30"/>
  <c r="BD94" i="30"/>
  <c r="BI94" i="30"/>
  <c r="AQ94" i="30"/>
  <c r="BB94" i="30"/>
  <c r="Z94" i="30"/>
  <c r="BE94" i="30"/>
  <c r="AE94" i="30"/>
  <c r="AX94" i="30"/>
  <c r="BL94" i="30"/>
  <c r="AU94" i="30"/>
  <c r="W94" i="30"/>
  <c r="AH94" i="30"/>
  <c r="BH94" i="30"/>
  <c r="AY94" i="30"/>
  <c r="BM94" i="30"/>
  <c r="AC94" i="30"/>
  <c r="AT94" i="30"/>
  <c r="X94" i="30"/>
  <c r="AV94" i="30"/>
  <c r="I94" i="30"/>
  <c r="Q94" i="30"/>
  <c r="J94" i="30"/>
  <c r="K94" i="30"/>
  <c r="U94" i="30"/>
  <c r="F94" i="30"/>
  <c r="S94" i="30"/>
  <c r="T94" i="30"/>
  <c r="D94" i="30"/>
  <c r="E94" i="30"/>
  <c r="G94" i="30"/>
  <c r="P94" i="30"/>
  <c r="L94" i="30"/>
  <c r="M94" i="30"/>
  <c r="N94" i="30"/>
  <c r="O94" i="30"/>
  <c r="H94" i="30"/>
  <c r="AZ41" i="33"/>
  <c r="AZ67" i="33" s="1"/>
  <c r="BK68" i="33" l="1"/>
  <c r="BK102" i="33"/>
  <c r="AZ101" i="33"/>
  <c r="AZ103" i="33" s="1"/>
  <c r="AZ104" i="33" s="1"/>
  <c r="BL60" i="33"/>
  <c r="B60" i="33" s="1"/>
  <c r="B39" i="33"/>
  <c r="BL44" i="33"/>
  <c r="AU76" i="33"/>
  <c r="Z76" i="33"/>
  <c r="AZ76" i="33"/>
  <c r="AY76" i="33"/>
  <c r="AY77" i="33" s="1"/>
  <c r="AY82" i="33" s="1"/>
  <c r="AY84" i="33" s="1"/>
  <c r="AD76" i="33"/>
  <c r="X76" i="33"/>
  <c r="Q76" i="33"/>
  <c r="AT76" i="33"/>
  <c r="AP76" i="33"/>
  <c r="AR76" i="33"/>
  <c r="AX76" i="33"/>
  <c r="V76" i="33"/>
  <c r="O76" i="33"/>
  <c r="AV76" i="33"/>
  <c r="AM76" i="33"/>
  <c r="AO76" i="33"/>
  <c r="AL76" i="33"/>
  <c r="AN76" i="33"/>
  <c r="S76" i="33"/>
  <c r="AG76" i="33"/>
  <c r="AF76" i="33"/>
  <c r="AW76" i="33"/>
  <c r="AK76" i="33"/>
  <c r="AI76" i="33"/>
  <c r="AQ76" i="33"/>
  <c r="AC76" i="33"/>
  <c r="R76" i="33"/>
  <c r="AS76" i="33"/>
  <c r="AJ76" i="33"/>
  <c r="T76" i="33"/>
  <c r="AA76" i="33"/>
  <c r="U76" i="33"/>
  <c r="AE76" i="33"/>
  <c r="AB76" i="33"/>
  <c r="P76" i="33"/>
  <c r="AH76" i="33"/>
  <c r="Y76" i="33"/>
  <c r="W76" i="33"/>
  <c r="C94" i="30"/>
  <c r="BA41" i="33"/>
  <c r="BA67" i="33" s="1"/>
  <c r="BL68" i="33" l="1"/>
  <c r="B68" i="33" s="1"/>
  <c r="BA101" i="33"/>
  <c r="BA103" i="33" s="1"/>
  <c r="BA104" i="33" s="1"/>
  <c r="BL102" i="33"/>
  <c r="B102" i="33" s="1"/>
  <c r="BA76" i="33"/>
  <c r="B44" i="33"/>
  <c r="N76" i="33"/>
  <c r="N77" i="33" s="1"/>
  <c r="AZ77" i="33"/>
  <c r="AZ82" i="33" s="1"/>
  <c r="AZ84" i="33" s="1"/>
  <c r="P77" i="33"/>
  <c r="T77" i="33"/>
  <c r="AK77" i="33"/>
  <c r="AO77" i="33"/>
  <c r="AO82" i="33" s="1"/>
  <c r="AO84" i="33" s="1"/>
  <c r="AT77" i="33"/>
  <c r="Q77" i="33"/>
  <c r="AB77" i="33"/>
  <c r="AB82" i="33" s="1"/>
  <c r="AB84" i="33" s="1"/>
  <c r="AV77" i="33"/>
  <c r="AW77" i="33"/>
  <c r="AS77" i="33"/>
  <c r="AF77" i="33"/>
  <c r="O77" i="33"/>
  <c r="Z77" i="33"/>
  <c r="AE77" i="33"/>
  <c r="R77" i="33"/>
  <c r="AG77" i="33"/>
  <c r="V77" i="33"/>
  <c r="X77" i="33"/>
  <c r="AU77" i="33"/>
  <c r="W77" i="33"/>
  <c r="U77" i="33"/>
  <c r="AC77" i="33"/>
  <c r="S77" i="33"/>
  <c r="AX77" i="33"/>
  <c r="AD77" i="33"/>
  <c r="AM77" i="33"/>
  <c r="Y77" i="33"/>
  <c r="AQ77" i="33"/>
  <c r="AN77" i="33"/>
  <c r="AR77" i="33"/>
  <c r="AJ77" i="33"/>
  <c r="AH77" i="33"/>
  <c r="AA77" i="33"/>
  <c r="AI77" i="33"/>
  <c r="AL77" i="33"/>
  <c r="AP77" i="33"/>
  <c r="BB41" i="33"/>
  <c r="BB67" i="33" s="1"/>
  <c r="BB101" i="33" l="1"/>
  <c r="BB103" i="33" s="1"/>
  <c r="BB104" i="33" s="1"/>
  <c r="AN82" i="33"/>
  <c r="AN84" i="33" s="1"/>
  <c r="V82" i="33"/>
  <c r="V84" i="33" s="1"/>
  <c r="AW82" i="33"/>
  <c r="AW84" i="33" s="1"/>
  <c r="Q82" i="33"/>
  <c r="Q84" i="33" s="1"/>
  <c r="AA82" i="33"/>
  <c r="AA84" i="33" s="1"/>
  <c r="AD82" i="33"/>
  <c r="AD84" i="33" s="1"/>
  <c r="Z82" i="33"/>
  <c r="Z84" i="33" s="1"/>
  <c r="W82" i="33"/>
  <c r="W84" i="33" s="1"/>
  <c r="U82" i="33"/>
  <c r="U84" i="33" s="1"/>
  <c r="AK82" i="33"/>
  <c r="AK84" i="33" s="1"/>
  <c r="AT82" i="33"/>
  <c r="AT84" i="33" s="1"/>
  <c r="Y82" i="33"/>
  <c r="Y84" i="33" s="1"/>
  <c r="R82" i="33"/>
  <c r="R84" i="33" s="1"/>
  <c r="AV82" i="33"/>
  <c r="AV84" i="33" s="1"/>
  <c r="P82" i="33"/>
  <c r="P84" i="33" s="1"/>
  <c r="N82" i="33"/>
  <c r="N84" i="33" s="1"/>
  <c r="AP82" i="33"/>
  <c r="AP84" i="33" s="1"/>
  <c r="AH82" i="33"/>
  <c r="AH84" i="33" s="1"/>
  <c r="AQ82" i="33"/>
  <c r="AQ84" i="33" s="1"/>
  <c r="AX82" i="33"/>
  <c r="AX84" i="33" s="1"/>
  <c r="AG82" i="33"/>
  <c r="AG84" i="33" s="1"/>
  <c r="O82" i="33"/>
  <c r="O84" i="33" s="1"/>
  <c r="T82" i="33"/>
  <c r="T84" i="33" s="1"/>
  <c r="AL82" i="33"/>
  <c r="AL84" i="33" s="1"/>
  <c r="S82" i="33"/>
  <c r="S84" i="33" s="1"/>
  <c r="AF82" i="33"/>
  <c r="AF84" i="33" s="1"/>
  <c r="AI82" i="33"/>
  <c r="AI84" i="33" s="1"/>
  <c r="AR82" i="33"/>
  <c r="AR84" i="33" s="1"/>
  <c r="X82" i="33"/>
  <c r="X84" i="33" s="1"/>
  <c r="AS82" i="33"/>
  <c r="AS84" i="33" s="1"/>
  <c r="AJ82" i="33"/>
  <c r="AJ84" i="33" s="1"/>
  <c r="AU82" i="33"/>
  <c r="AU84" i="33" s="1"/>
  <c r="AM82" i="33"/>
  <c r="AM84" i="33" s="1"/>
  <c r="AC82" i="33"/>
  <c r="AC84" i="33" s="1"/>
  <c r="AE82" i="33"/>
  <c r="AE84" i="33" s="1"/>
  <c r="BA77" i="33"/>
  <c r="BA82" i="33" s="1"/>
  <c r="BA84" i="33" s="1"/>
  <c r="BC41" i="33"/>
  <c r="BC67" i="33" s="1"/>
  <c r="BC101" i="33" l="1"/>
  <c r="BC103" i="33" s="1"/>
  <c r="BC104" i="33" s="1"/>
  <c r="BB76" i="33"/>
  <c r="BB77" i="33" s="1"/>
  <c r="BB82" i="33" s="1"/>
  <c r="BB84" i="33" s="1"/>
  <c r="BD41" i="33"/>
  <c r="BD67" i="33" s="1"/>
  <c r="BD101" i="33" l="1"/>
  <c r="BD103" i="33" s="1"/>
  <c r="BD104" i="33" s="1"/>
  <c r="BC76" i="33"/>
  <c r="BC77" i="33" s="1"/>
  <c r="BC82" i="33" s="1"/>
  <c r="BC84" i="33" s="1"/>
  <c r="BE41" i="33"/>
  <c r="BE67" i="33" s="1"/>
  <c r="BE101" i="33" l="1"/>
  <c r="BE103" i="33" s="1"/>
  <c r="BE104" i="33" s="1"/>
  <c r="BE76" i="33"/>
  <c r="BF41" i="33"/>
  <c r="BF67" i="33" s="1"/>
  <c r="BF101" i="33" l="1"/>
  <c r="BF103" i="33" s="1"/>
  <c r="BF104" i="33" s="1"/>
  <c r="BF76" i="33"/>
  <c r="BE77" i="33"/>
  <c r="BE82" i="33" s="1"/>
  <c r="BE84" i="33" s="1"/>
  <c r="BG41" i="33"/>
  <c r="BG67" i="33" s="1"/>
  <c r="BG101" i="33" l="1"/>
  <c r="BG103" i="33" s="1"/>
  <c r="BG104" i="33" s="1"/>
  <c r="BG76" i="33"/>
  <c r="BF77" i="33"/>
  <c r="BF82" i="33" s="1"/>
  <c r="BF84" i="33" s="1"/>
  <c r="BH41" i="33"/>
  <c r="BH67" i="33" s="1"/>
  <c r="BH101" i="33" l="1"/>
  <c r="BH103" i="33" s="1"/>
  <c r="BH104" i="33" s="1"/>
  <c r="BH76" i="33"/>
  <c r="BG77" i="33"/>
  <c r="BG82" i="33" s="1"/>
  <c r="BG84" i="33" s="1"/>
  <c r="BI41" i="33"/>
  <c r="BI67" i="33" s="1"/>
  <c r="BI101" i="33" l="1"/>
  <c r="BI103" i="33" s="1"/>
  <c r="BI104" i="33" s="1"/>
  <c r="BI76" i="33"/>
  <c r="BH77" i="33"/>
  <c r="BH82" i="33" s="1"/>
  <c r="BH84" i="33" s="1"/>
  <c r="BJ41" i="33"/>
  <c r="BJ67" i="33" s="1"/>
  <c r="BJ101" i="33" l="1"/>
  <c r="BJ103" i="33" s="1"/>
  <c r="BJ104" i="33" s="1"/>
  <c r="BJ76" i="33"/>
  <c r="BI77" i="33"/>
  <c r="BI82" i="33" s="1"/>
  <c r="BI84" i="33" s="1"/>
  <c r="BK41" i="33"/>
  <c r="BK67" i="33" s="1"/>
  <c r="BK101" i="33" l="1"/>
  <c r="BK103" i="33" s="1"/>
  <c r="BK104" i="33" s="1"/>
  <c r="BK76" i="33"/>
  <c r="BJ77" i="33"/>
  <c r="BJ82" i="33" s="1"/>
  <c r="BJ84" i="33" s="1"/>
  <c r="BL41" i="33"/>
  <c r="C34" i="36" s="1"/>
  <c r="BL67" i="33" l="1"/>
  <c r="BL76" i="33" s="1"/>
  <c r="BL101" i="33"/>
  <c r="BL103" i="33" s="1"/>
  <c r="BL104" i="33" s="1"/>
  <c r="B104" i="33" s="1"/>
  <c r="B41" i="33"/>
  <c r="BK77" i="33"/>
  <c r="BK82" i="33" s="1"/>
  <c r="BK84" i="33" s="1"/>
  <c r="B101" i="33" l="1"/>
  <c r="B103" i="33"/>
  <c r="B109" i="33" s="1"/>
  <c r="BL77" i="33"/>
  <c r="BL82" i="33" s="1"/>
  <c r="BL84" i="33" s="1"/>
  <c r="C35" i="36" l="1"/>
  <c r="C33" i="36" l="1"/>
  <c r="C164" i="30" l="1"/>
  <c r="B55" i="33"/>
  <c r="B21" i="34"/>
  <c r="B67" i="33" l="1"/>
  <c r="B18" i="34"/>
  <c r="BD76" i="33" l="1"/>
  <c r="B76" i="33" s="1"/>
  <c r="C77" i="33"/>
  <c r="C82" i="33" l="1"/>
  <c r="BD77" i="33"/>
  <c r="BD82" i="33" s="1"/>
  <c r="BD84" i="33" s="1"/>
  <c r="C84" i="33" l="1"/>
  <c r="C97" i="33"/>
  <c r="B77" i="33"/>
  <c r="G83" i="33"/>
  <c r="O83" i="33"/>
  <c r="W83" i="33"/>
  <c r="AE83" i="33"/>
  <c r="AM83" i="33"/>
  <c r="AU83" i="33"/>
  <c r="BC83" i="33"/>
  <c r="BK83" i="33"/>
  <c r="H83" i="33"/>
  <c r="P83" i="33"/>
  <c r="X83" i="33"/>
  <c r="AF83" i="33"/>
  <c r="AN83" i="33"/>
  <c r="AV83" i="33"/>
  <c r="BD83" i="33"/>
  <c r="BL83" i="33"/>
  <c r="I83" i="33"/>
  <c r="Q83" i="33"/>
  <c r="Y83" i="33"/>
  <c r="AG83" i="33"/>
  <c r="AO83" i="33"/>
  <c r="AW83" i="33"/>
  <c r="BE83" i="33"/>
  <c r="J83" i="33"/>
  <c r="R83" i="33"/>
  <c r="Z83" i="33"/>
  <c r="AH83" i="33"/>
  <c r="AP83" i="33"/>
  <c r="AX83" i="33"/>
  <c r="BF83" i="33"/>
  <c r="K83" i="33"/>
  <c r="S83" i="33"/>
  <c r="AA83" i="33"/>
  <c r="AI83" i="33"/>
  <c r="AQ83" i="33"/>
  <c r="AY83" i="33"/>
  <c r="BG83" i="33"/>
  <c r="N83" i="33"/>
  <c r="AL83" i="33"/>
  <c r="D83" i="33"/>
  <c r="L83" i="33"/>
  <c r="T83" i="33"/>
  <c r="AB83" i="33"/>
  <c r="AJ83" i="33"/>
  <c r="AR83" i="33"/>
  <c r="AZ83" i="33"/>
  <c r="BH83" i="33"/>
  <c r="F83" i="33"/>
  <c r="AD83" i="33"/>
  <c r="AT83" i="33"/>
  <c r="BJ83" i="33"/>
  <c r="E83" i="33"/>
  <c r="M83" i="33"/>
  <c r="U83" i="33"/>
  <c r="AC83" i="33"/>
  <c r="AK83" i="33"/>
  <c r="AS83" i="33"/>
  <c r="BA83" i="33"/>
  <c r="BI83" i="33"/>
  <c r="V83" i="33"/>
  <c r="BB83" i="33"/>
  <c r="C83" i="33"/>
  <c r="B89" i="33" l="1"/>
  <c r="C85" i="33"/>
  <c r="E85" i="33"/>
  <c r="M85" i="33"/>
  <c r="U85" i="33"/>
  <c r="AC85" i="33"/>
  <c r="AK85" i="33"/>
  <c r="AS85" i="33"/>
  <c r="BA85" i="33"/>
  <c r="BI85" i="33"/>
  <c r="W85" i="33"/>
  <c r="BC85" i="33"/>
  <c r="AZ85" i="33"/>
  <c r="F85" i="33"/>
  <c r="N85" i="33"/>
  <c r="V85" i="33"/>
  <c r="AD85" i="33"/>
  <c r="AL85" i="33"/>
  <c r="AT85" i="33"/>
  <c r="BB85" i="33"/>
  <c r="BJ85" i="33"/>
  <c r="O85" i="33"/>
  <c r="AU85" i="33"/>
  <c r="BK85" i="33"/>
  <c r="AB85" i="33"/>
  <c r="G85" i="33"/>
  <c r="AE85" i="33"/>
  <c r="AM85" i="33"/>
  <c r="H85" i="33"/>
  <c r="P85" i="33"/>
  <c r="X85" i="33"/>
  <c r="AF85" i="33"/>
  <c r="AN85" i="33"/>
  <c r="AV85" i="33"/>
  <c r="BD85" i="33"/>
  <c r="BL85" i="33"/>
  <c r="I85" i="33"/>
  <c r="Q85" i="33"/>
  <c r="Y85" i="33"/>
  <c r="AG85" i="33"/>
  <c r="AO85" i="33"/>
  <c r="AW85" i="33"/>
  <c r="BE85" i="33"/>
  <c r="D85" i="33"/>
  <c r="AJ85" i="33"/>
  <c r="J85" i="33"/>
  <c r="R85" i="33"/>
  <c r="Z85" i="33"/>
  <c r="AH85" i="33"/>
  <c r="AP85" i="33"/>
  <c r="AX85" i="33"/>
  <c r="BF85" i="33"/>
  <c r="T85" i="33"/>
  <c r="BH85" i="33"/>
  <c r="K85" i="33"/>
  <c r="S85" i="33"/>
  <c r="AA85" i="33"/>
  <c r="AI85" i="33"/>
  <c r="AQ85" i="33"/>
  <c r="AY85" i="33"/>
  <c r="BG85" i="33"/>
  <c r="L85" i="33"/>
  <c r="AR85" i="33"/>
  <c r="B90" i="33" l="1"/>
  <c r="C32" i="36"/>
  <c r="C29" i="36" s="1"/>
  <c r="C25" i="36" s="1"/>
  <c r="B79" i="33" l="1"/>
  <c r="B83" i="33" s="1"/>
  <c r="B80" i="33" l="1"/>
  <c r="B85" i="33" s="1"/>
  <c r="B88" i="33" s="1"/>
  <c r="B91" i="33" s="1"/>
  <c r="B20" i="34" s="1"/>
  <c r="B82" i="33"/>
  <c r="B84" i="33" l="1"/>
  <c r="B110" i="33"/>
  <c r="B10" i="33"/>
  <c r="B11" i="34" s="1"/>
  <c r="B59" i="26"/>
  <c r="B61" i="26" s="1"/>
  <c r="B10" i="26" l="1"/>
  <c r="B12" i="34" s="1"/>
  <c r="B13" i="34" s="1"/>
</calcChain>
</file>

<file path=xl/sharedStrings.xml><?xml version="1.0" encoding="utf-8"?>
<sst xmlns="http://schemas.openxmlformats.org/spreadsheetml/2006/main" count="593" uniqueCount="346">
  <si>
    <t>years</t>
  </si>
  <si>
    <t xml:space="preserve">Total </t>
  </si>
  <si>
    <t>Company:</t>
  </si>
  <si>
    <t>Project:</t>
  </si>
  <si>
    <t>Date:</t>
  </si>
  <si>
    <t>Sales / Revenue</t>
  </si>
  <si>
    <t>Depreciation</t>
  </si>
  <si>
    <t>Taxes</t>
  </si>
  <si>
    <t>Changes in Net Working Capital</t>
  </si>
  <si>
    <t>Terminal Value</t>
  </si>
  <si>
    <t>Sum of Discounted Cash-flows</t>
  </si>
  <si>
    <t>Cash-flows</t>
  </si>
  <si>
    <t>Discounted Cash-flows</t>
  </si>
  <si>
    <t>Grants</t>
  </si>
  <si>
    <t xml:space="preserve">We note that the use of the WACC formula above rules out the possibility to add a “top-up” risk factor to the discount rate to account for the specific characteristics of the project. </t>
  </si>
  <si>
    <t>The Commission expects companies to use their own internal WACC and to justify it.</t>
  </si>
  <si>
    <t>The justification consists in demonstrating that the internal company WACC results from the following formula:</t>
  </si>
  <si>
    <t>In addition, companies must also provide all the parameters in the formula above together with their sources and the methodology to determine them.</t>
  </si>
  <si>
    <t>WACC</t>
  </si>
  <si>
    <t>Cost of Equity</t>
  </si>
  <si>
    <t>WACC components</t>
  </si>
  <si>
    <t>WACC calculation</t>
  </si>
  <si>
    <t>E/(D+E)</t>
  </si>
  <si>
    <t>D/(D+E)</t>
  </si>
  <si>
    <t>Result</t>
  </si>
  <si>
    <t>Value</t>
  </si>
  <si>
    <t>Depreciation methodology</t>
  </si>
  <si>
    <t>Cost of Debt (after tax)</t>
  </si>
  <si>
    <t>Source(s)</t>
  </si>
  <si>
    <t>Unlevered beta</t>
  </si>
  <si>
    <t>Depreciation of instruments / equipment per year</t>
  </si>
  <si>
    <t>Length of depreciation period</t>
  </si>
  <si>
    <t>Valuation year</t>
  </si>
  <si>
    <t>Last year of projections</t>
  </si>
  <si>
    <t>Residual book value</t>
  </si>
  <si>
    <t>Please explain your methodology here, per instructions above.</t>
  </si>
  <si>
    <r>
      <t>Where, E = equity, D = debt,  r</t>
    </r>
    <r>
      <rPr>
        <sz val="11"/>
        <color theme="1"/>
        <rFont val="Calibri"/>
        <family val="2"/>
        <scheme val="minor"/>
      </rPr>
      <t>f = risk-free rate, β = equity beta, ERP = equity risk premium, DP = debt premium and T = tax rate</t>
    </r>
  </si>
  <si>
    <t>General assumptions</t>
  </si>
  <si>
    <t>For each of the parameters above, please insert your value of choice, describe your methodology and list your sources in table "WACC components" below. Your WACC is then automatically calculated in table "WACC calculation" at the bottom of this tab.</t>
  </si>
  <si>
    <t>Date of the document:</t>
  </si>
  <si>
    <t>E = Equity</t>
  </si>
  <si>
    <t>D = Debt</t>
  </si>
  <si>
    <t>rf = Risk free rate</t>
  </si>
  <si>
    <t>ERP = Equity Risk Premium</t>
  </si>
  <si>
    <t>DP = Debt premium</t>
  </si>
  <si>
    <t>T = Tax rate</t>
  </si>
  <si>
    <t>β = equity beta</t>
  </si>
  <si>
    <t>Formula</t>
  </si>
  <si>
    <t>Please note that we expect companies to use their standard depreciation methodology. Any departure from it needs to be duly explained and justified.</t>
  </si>
  <si>
    <t>Net Present Value of the Counterfactual scenario</t>
  </si>
  <si>
    <t xml:space="preserve">     Sales Volume</t>
  </si>
  <si>
    <t xml:space="preserve">     Unit  Price</t>
  </si>
  <si>
    <t>EBIT (Earnings before interest and taxes)</t>
  </si>
  <si>
    <t>The WACC is calculated in tab "WACC"</t>
  </si>
  <si>
    <t>Calculation: NPV of the factual scenario</t>
  </si>
  <si>
    <t xml:space="preserve">    Sales Volume</t>
  </si>
  <si>
    <t>Useful life of instruments / equipment (in years)</t>
  </si>
  <si>
    <t>Useful life of buildings (in years)</t>
  </si>
  <si>
    <t>NPV of the Counterfactual scenario</t>
  </si>
  <si>
    <t>Funding Gap</t>
  </si>
  <si>
    <t>LEGEND</t>
  </si>
  <si>
    <t>cells need input data</t>
  </si>
  <si>
    <t>Terminal value</t>
  </si>
  <si>
    <t>Terminal value (factual scenario)</t>
  </si>
  <si>
    <t>Terminal value (counterfactual scenario)</t>
  </si>
  <si>
    <t>Eligible Costs</t>
  </si>
  <si>
    <t xml:space="preserve"> </t>
  </si>
  <si>
    <t>Net Present Value of the Factual scenario</t>
  </si>
  <si>
    <t>*Perpetuity Growth formula (Gordon Growth formula):</t>
  </si>
  <si>
    <t>EBIT in the last year</t>
  </si>
  <si>
    <t>depreciation in the last year</t>
  </si>
  <si>
    <t>taxes in the last year</t>
  </si>
  <si>
    <t>normalized CAPEX</t>
  </si>
  <si>
    <t>g</t>
  </si>
  <si>
    <r>
      <t>CF</t>
    </r>
    <r>
      <rPr>
        <vertAlign val="subscript"/>
        <sz val="8"/>
        <rFont val="Calibri"/>
        <family val="2"/>
        <scheme val="minor"/>
      </rPr>
      <t>T</t>
    </r>
  </si>
  <si>
    <r>
      <t xml:space="preserve">Where </t>
    </r>
    <r>
      <rPr>
        <b/>
        <i/>
        <sz val="11"/>
        <color theme="1"/>
        <rFont val="Calibri"/>
        <family val="2"/>
        <scheme val="minor"/>
      </rPr>
      <t>TV</t>
    </r>
    <r>
      <rPr>
        <i/>
        <sz val="11"/>
        <color theme="1"/>
        <rFont val="Calibri"/>
        <family val="2"/>
        <scheme val="minor"/>
      </rPr>
      <t xml:space="preserve"> is the project terminal value, </t>
    </r>
    <r>
      <rPr>
        <b/>
        <i/>
        <sz val="11"/>
        <color theme="1"/>
        <rFont val="Calibri"/>
        <family val="2"/>
        <scheme val="minor"/>
      </rPr>
      <t>CF</t>
    </r>
    <r>
      <rPr>
        <b/>
        <i/>
        <vertAlign val="subscript"/>
        <sz val="8"/>
        <rFont val="Calibri"/>
        <family val="2"/>
        <scheme val="minor"/>
      </rPr>
      <t>T</t>
    </r>
    <r>
      <rPr>
        <i/>
        <sz val="11"/>
        <color theme="1"/>
        <rFont val="Calibri"/>
        <family val="2"/>
        <scheme val="minor"/>
      </rPr>
      <t xml:space="preserve"> is the after tax cash flow at the end of the projections, </t>
    </r>
    <r>
      <rPr>
        <b/>
        <i/>
        <sz val="11"/>
        <color theme="1"/>
        <rFont val="Calibri"/>
        <family val="2"/>
        <scheme val="minor"/>
      </rPr>
      <t>g</t>
    </r>
    <r>
      <rPr>
        <i/>
        <sz val="11"/>
        <color theme="1"/>
        <rFont val="Calibri"/>
        <family val="2"/>
        <scheme val="minor"/>
      </rPr>
      <t xml:space="preserve"> is the perpetual growth rate of cash flows starting from the last year of the projections and </t>
    </r>
    <r>
      <rPr>
        <b/>
        <i/>
        <sz val="11"/>
        <color theme="1"/>
        <rFont val="Calibri"/>
        <family val="2"/>
        <scheme val="minor"/>
      </rPr>
      <t>WACC</t>
    </r>
    <r>
      <rPr>
        <i/>
        <sz val="11"/>
        <color theme="1"/>
        <rFont val="Calibri"/>
        <family val="2"/>
        <scheme val="minor"/>
      </rPr>
      <t xml:space="preserve"> is the company’s internal WACC used to calculate the funding gap.</t>
    </r>
  </si>
  <si>
    <t>3. Other methodology (if properly justified)</t>
  </si>
  <si>
    <t>WACC Calculation</t>
  </si>
  <si>
    <t>Year of investment</t>
  </si>
  <si>
    <r>
      <rPr>
        <i/>
        <sz val="11"/>
        <rFont val="Calibri"/>
        <family val="2"/>
      </rPr>
      <t xml:space="preserve">→ </t>
    </r>
    <r>
      <rPr>
        <i/>
        <sz val="11"/>
        <rFont val="Calibri"/>
        <family val="2"/>
        <scheme val="minor"/>
      </rPr>
      <t>Depreciation of instruments / equipment</t>
    </r>
  </si>
  <si>
    <t>Main parameters</t>
  </si>
  <si>
    <t>Total eligible costs</t>
  </si>
  <si>
    <t>Tax rate</t>
  </si>
  <si>
    <t>Amount</t>
  </si>
  <si>
    <t>Costs of instruments / equipment</t>
  </si>
  <si>
    <r>
      <rPr>
        <i/>
        <sz val="11"/>
        <rFont val="Calibri"/>
        <family val="2"/>
      </rPr>
      <t xml:space="preserve">    → </t>
    </r>
    <r>
      <rPr>
        <i/>
        <sz val="11"/>
        <rFont val="Calibri"/>
        <family val="2"/>
        <scheme val="minor"/>
      </rPr>
      <t>Depreciation of instruments / equipment</t>
    </r>
  </si>
  <si>
    <t>Costs of materials / supplies</t>
  </si>
  <si>
    <t>Personnel / administrative costs including overheads</t>
  </si>
  <si>
    <t>Other costs</t>
  </si>
  <si>
    <t>WACC (weighted average cost of capital)</t>
  </si>
  <si>
    <t>Total</t>
  </si>
  <si>
    <t>cells contain built-in formulas &amp; links - do not modify</t>
  </si>
  <si>
    <t>cells contain built-in formulas but can be modified</t>
  </si>
  <si>
    <t>Please note that depreciations are automatically calculated in the tables highlighted in yellow, under the assumption of the Straight line/Linear depreciation approach, once the length of depreciation period and CAPEX are entered in tab "Factual scenario".</t>
  </si>
  <si>
    <t>Project period</t>
  </si>
  <si>
    <t>Inflation rate</t>
  </si>
  <si>
    <r>
      <t xml:space="preserve">The Terminal Value (TV) should reflect the </t>
    </r>
    <r>
      <rPr>
        <b/>
        <sz val="11"/>
        <color theme="1"/>
        <rFont val="Calibri"/>
        <family val="2"/>
        <scheme val="minor"/>
      </rPr>
      <t>market value</t>
    </r>
    <r>
      <rPr>
        <sz val="11"/>
        <color theme="1"/>
        <rFont val="Calibri"/>
        <family val="2"/>
        <scheme val="minor"/>
      </rPr>
      <t xml:space="preserve"> of the remaining life of the project at the end of the projections. The TV should be estimated by using the Perpetuity Growth formula (Gordon Growth formula)*. 
Any other methodology (e.g. Exit multip</t>
    </r>
    <r>
      <rPr>
        <sz val="11"/>
        <rFont val="Calibri"/>
        <family val="2"/>
        <scheme val="minor"/>
      </rPr>
      <t>les or other</t>
    </r>
    <r>
      <rPr>
        <sz val="11"/>
        <color theme="1"/>
        <rFont val="Calibri"/>
        <family val="2"/>
        <scheme val="minor"/>
      </rPr>
      <t>) should be justified and supported.</t>
    </r>
  </si>
  <si>
    <t>1. Gordon Growth Formula</t>
  </si>
  <si>
    <t>2. Exit multiples</t>
  </si>
  <si>
    <t>Please add as many rows as needed for the underlying calculations</t>
  </si>
  <si>
    <t>Scope of the template:</t>
  </si>
  <si>
    <t xml:space="preserve">Please detail your source(s) in column D. </t>
  </si>
  <si>
    <t>Result: NPV of Factual Scenario</t>
  </si>
  <si>
    <t>Net Present Value of Factual Scenario</t>
  </si>
  <si>
    <t>You may use these cells to enter parameters used in your model</t>
  </si>
  <si>
    <t>Result: NPV of Counterfactual Scenario</t>
  </si>
  <si>
    <t>Calculation: NPV of Counterfactual Scenario</t>
  </si>
  <si>
    <t>Other revenue</t>
  </si>
  <si>
    <t>Total revenue</t>
  </si>
  <si>
    <t>Terminal value (methodology)</t>
  </si>
  <si>
    <t>Net Present Value of Counterfactual Scenario</t>
  </si>
  <si>
    <t>Requested grant (nominal)</t>
  </si>
  <si>
    <t>State aid intensity</t>
  </si>
  <si>
    <t>(this information must be filled in for the rest of the file to work)</t>
  </si>
  <si>
    <t>Margins</t>
  </si>
  <si>
    <t>EBITDA margin</t>
  </si>
  <si>
    <t>EBIT margin</t>
  </si>
  <si>
    <t>Cash-flows margin</t>
  </si>
  <si>
    <t>Cost of sales (depreciations included)</t>
  </si>
  <si>
    <t>Costs cash-flows</t>
  </si>
  <si>
    <t>Requested grant (discounted)</t>
  </si>
  <si>
    <t>Feasibility studies, costs of obtaining the permissions required</t>
  </si>
  <si>
    <t>(Where applicable) Maximum permitted aid level in case where the aid beneficiary faces a clear choice with an alternative</t>
  </si>
  <si>
    <t>Private funding share</t>
  </si>
  <si>
    <t>Sum of Nominal Cash-flows</t>
  </si>
  <si>
    <t>First year of construction</t>
  </si>
  <si>
    <t>Financing need in nominal terms</t>
  </si>
  <si>
    <t>Financing need in discounted terms</t>
  </si>
  <si>
    <t>Private funding share (discounted, %)</t>
  </si>
  <si>
    <t>1a) Feasibility studies, costs of obtaining the permissions required</t>
  </si>
  <si>
    <t>1b) Costs of instruments / equipment</t>
  </si>
  <si>
    <t>1c) Costs of acquisition / construction of buildings, infrastructure and land</t>
  </si>
  <si>
    <t>1d) Costs of materials / supplies</t>
  </si>
  <si>
    <t>1e) Costs for patents / intangible assets / contractual research</t>
  </si>
  <si>
    <t>1f) Personnel / administrative costs including overheads</t>
  </si>
  <si>
    <t>1h) Other costs</t>
  </si>
  <si>
    <t>2a) Feasibility studies, costs of obtaining the permissions required</t>
  </si>
  <si>
    <t>2b) Costs of instruments / equipment</t>
  </si>
  <si>
    <t>2c) Costs of acquisition / construction of buildings, infrastructure and land</t>
  </si>
  <si>
    <t>2d) Costs of materials / supplies</t>
  </si>
  <si>
    <t>2e) Costs for patents / intangible assets / contractual research</t>
  </si>
  <si>
    <t>2f) Personnel / administrative costs including overheads</t>
  </si>
  <si>
    <t>2h) Other costs</t>
  </si>
  <si>
    <t>→ Of which personnel costs</t>
  </si>
  <si>
    <t xml:space="preserve">      -&gt; Underlying number of person-months</t>
  </si>
  <si>
    <t>→ Of which administrative costs (including overheads)</t>
  </si>
  <si>
    <t>1.1 Depreciation of instruments / equipment</t>
  </si>
  <si>
    <t>1.1.1 Methodology</t>
  </si>
  <si>
    <t>1.1.2 Calculation</t>
  </si>
  <si>
    <t>1.2.1 Methodology</t>
  </si>
  <si>
    <t>1.2.2 Calculation</t>
  </si>
  <si>
    <t>2.1.1 Methodology</t>
  </si>
  <si>
    <t>2.1.2 Calculation</t>
  </si>
  <si>
    <t>2.2.1 Methodology</t>
  </si>
  <si>
    <t>2.2.2 Calculation</t>
  </si>
  <si>
    <t>First year of projections</t>
  </si>
  <si>
    <t>2.1 Depreciation of instruments / equipment</t>
  </si>
  <si>
    <t>Point 25 of the IPCEI Communication</t>
  </si>
  <si>
    <t>1.0</t>
  </si>
  <si>
    <t>Construction phase?</t>
  </si>
  <si>
    <t>Note that cells B82:B85 include the terminal value</t>
  </si>
  <si>
    <t>Terminal Value - discounted to valuation year</t>
  </si>
  <si>
    <t>State aid intensity (nominal grant/Eligible costs)</t>
  </si>
  <si>
    <t>Eligible CAPEX (depreciations)</t>
  </si>
  <si>
    <t>Eligible OPEX</t>
  </si>
  <si>
    <t>Discounted eligible costs</t>
  </si>
  <si>
    <t>*Disclaimer: This template does neither represent an official position of the European Commission nor a formally approved interpretation of the IPCEI Communication. It is based on the experience gained by DG COMP in the assessment of IPCEI projects and is provided to facilitate the (pre-)notification and assessment process of IPCEIs. This template may be subject to revision, for the latest version see DG COMP’s dedicated IPCEI website (https://competition-policy.ec.europa.eu/state-aid/ipcei_en).</t>
  </si>
  <si>
    <t>1 - Costs before commissioning</t>
  </si>
  <si>
    <t>2 - Costs after commissioning</t>
  </si>
  <si>
    <t>Costs not covered by the Annex of the IPCEI Communication before commissioning</t>
  </si>
  <si>
    <t>Year of infrastructure commissioning</t>
  </si>
  <si>
    <t>1 Before commissioning</t>
  </si>
  <si>
    <t>2 After commissioning</t>
  </si>
  <si>
    <t xml:space="preserve">With the present template, DG COMP* intends to simplify the (pre)notification of IPCEI projects by Member States and to help companies to present their projects within integrated IPCEIs. It complements the general IPCEI portfolio template. 
The funding gap constitutes an essential part of the Commission's assessment of the necessity and proportionality of aid under the IPCEI Communication. The template outlines the financial data necessary to identify the projects’ funding gap. It simplifies the submission of financial projections in an IPCEI by clarifying which type of data is needed and how it should be presented, and including formulas linking the data, releasing companies from the need to structure it, and reducing the risk of errors.
In other words, the template makes transparent to companies what information is required when requesting State aid and allows them to compute what State aid may be proportionate. It thus helps to prepare the (pre-)notification process as efficiently as possible, potentially reducing the number of questions by the Commission to Member States. 
For reasons of simplification and efficiency, the template limits the requested information to what is necessary.
The IPCEI Communication sets out (in point 34) that in cases where it is shown, for example by means of internal company documents, that the aid beneficiary faces a clear choice between carrying out either the aided project or an alternative one without aid, a quantification of the counterfactual is needed. At the same time, the template clarifies that, where this is not the case and the counterfactual is the absence of an alternative investment project (point 32 of the IPCEI Communication), the counterfactual’s net present value is assumed to be 0 and the beneficiary does not need to provide a quantification.  Case practice has shown so far that this is frequently the case with infrastructure projects.
The template concerns IPCEI infrastructure projects (point 25 of the IPCEI Communication). A separate template for financial data of IPCEI projects involving Research &amp; Development &amp; Innovation and First Industrial Deployment (points 22, 23 and 24 of the IPCEI Communication) has also been published. The template should be filled in by Member States / direct IPCEI participants per project per Member State (one company may have different projects in one Member State).
More practical information to assist in filling this template is provided under a dedicated ‘Guidance’ tab. For ease of assessment, the structure and the formulas of this template are locked, to ensure that the calculations are similar for all projects. By ensuring a simplified representation of a project's financial characteristics in a format that is consistent across all projects participating in an IPCEI, and to the extent the necessary supporting information is provided, the present template should facilitate a swift assessment by the European Commission of all projects in an IPCEI. The assessment process is therefore most efficient if all Member States/direct participants use this template to present the financial aspects of their projects. </t>
  </si>
  <si>
    <t xml:space="preserve">If you wish to use another methodology, please explain the new depreciation methodology that you use in rows 28, 98, 170 and 240 below. </t>
  </si>
  <si>
    <t>Cost of instruments / equipment per year</t>
  </si>
  <si>
    <t>2.2 Depreciation of buildings / infrastructure / land</t>
  </si>
  <si>
    <t>Published version:</t>
  </si>
  <si>
    <t>INTRODUCTION</t>
  </si>
  <si>
    <t>Objective of this guidance</t>
  </si>
  <si>
    <t>This guidance explains to Member States and project companies how this funding gap template is structured and sets out the Commission services' expectations concerning the underlying assumptions and justification for project companies' financial projections. The objective is to ensure a correct and credible calculation of the proposed project's funding gap, thereby enabling a swift assessment of the proportionality of the requested aid.</t>
  </si>
  <si>
    <t>Proportionality of the aid</t>
  </si>
  <si>
    <t>GUIDANCE ON THE FUNDING GAP TEMPLATE</t>
  </si>
  <si>
    <t>General information</t>
  </si>
  <si>
    <t>Time-related aspects</t>
  </si>
  <si>
    <t>Topic</t>
  </si>
  <si>
    <t>Pre-defined tab</t>
  </si>
  <si>
    <t>Cell reference(s)</t>
  </si>
  <si>
    <t>Instructions</t>
  </si>
  <si>
    <t>Factual scenario</t>
  </si>
  <si>
    <t>B18</t>
  </si>
  <si>
    <t>Last year of financial projections</t>
  </si>
  <si>
    <t>Companies should provide the last year for which they provide detailed yearly financial projections. This year is the last year of the forecast period (any cashflow generation occurring beyond this year has to be captured by the project's terminal value). It determines the last year for which financial projections can be provided in the tabs "Factual scenario" and "Depreciation".</t>
  </si>
  <si>
    <t>Useful life of assets</t>
  </si>
  <si>
    <t>Companies should provide the length of the depreciation period based on their usual accounting practice, for both instruments/equipment and buildings/infrastructure, together with supporting evidence. The provided durations are taken over in the "Depreciation" tab. Note that the pre-filled depreciation periods are only examples to illustrate how the modelling of depreciation in the template works. Companies must therefore adjust these pre-filled values according to their usual accounting practice and the type of assets concerned.</t>
  </si>
  <si>
    <t>Other general assumptions</t>
  </si>
  <si>
    <t>Some other general assumptions must be filled in first, before the rest of the template is filled in.</t>
  </si>
  <si>
    <t>Companies are free to provide assumptions for other relevant parameters.</t>
  </si>
  <si>
    <t>Costs (factual scenario)</t>
  </si>
  <si>
    <t>Personnel &amp; administrative costs including overheads</t>
  </si>
  <si>
    <t>CAPEX</t>
  </si>
  <si>
    <t>Companies should provide a detailed breakdown of the planned investments in instruments and equipment and in buildings, infrastructure and land in additional tabs and together with supporting evidence (e.g. price quotes by suppliers). Only CAPEX necessary for a project's success may be included in the funding gap calculation. If assets will only partially used for the project in question, only the corresponding share of the related CAPEX can be included in the funding gap calculation.</t>
  </si>
  <si>
    <t xml:space="preserve">Companies should fill in costs not covered by cost categories a-f as defined in the Annex of the IPCEI Communication but which are inextricably linked to the realisation of the project. They should duly explain and justify such costs by providing more detail in additional tabs. </t>
  </si>
  <si>
    <t>Eligible costs</t>
  </si>
  <si>
    <t>CAPEX to be depreciated</t>
  </si>
  <si>
    <t>The CAPEX amounts for instruments and equipment and for buildings and infrastructure in the various project phases are taken from the amounts filled in in the tab "Factual scenario".</t>
  </si>
  <si>
    <t>Depreciation schedule</t>
  </si>
  <si>
    <t>Revenues (factual scenario)</t>
  </si>
  <si>
    <t>Main revenues</t>
  </si>
  <si>
    <t>Companies should estimate the project's main revenues as the product of a sales volume and a unit price. The level and evolution of sales volumes and unit prices should be duly justified, and any underlying calculations should be provided in the additional tabs.</t>
  </si>
  <si>
    <t>Other revenues</t>
  </si>
  <si>
    <t>Companies must include in the funding gap calculation any other revenues, apart from the main revenues, which the project will generate. A breakdown and detailed calculation of other revenues should be provided in the additional tabs.</t>
  </si>
  <si>
    <t>Taxation (factual scenario)</t>
  </si>
  <si>
    <t>Instruction</t>
  </si>
  <si>
    <t>Changes in net working capital (factual scenario)</t>
  </si>
  <si>
    <t>Changes in net working capital</t>
  </si>
  <si>
    <t>Companies can include net working capital changes in the funding gap calculation if they duly explain the calculation methodology. A formula should be used reflecting the calculation methodology.</t>
  </si>
  <si>
    <t>The terminal value is taken from the tab "Terminal Value".</t>
  </si>
  <si>
    <t>Terminal value methodology (factual scenario)</t>
  </si>
  <si>
    <t>C24</t>
  </si>
  <si>
    <t>By default, the terminal value is calculated with the Gordon growth formula. Companies can choose an alternative methodology to calculate the terminal value if they duly justify and explain the alternative methodology (describing in particular what will happen with the project beyond the forecast period).</t>
  </si>
  <si>
    <t>Gordon growth formula (factual scenario) - growth rate</t>
  </si>
  <si>
    <t>C30</t>
  </si>
  <si>
    <t>Companies can choose the growth rate for the Gordon growth formula. They should duly justify and explain their choice. If companies expect net cashflow to remain stable beyond the forecast period, a growth rate of 2% could be assumed (in line with long-term annual inflation expectations).</t>
  </si>
  <si>
    <t>Gordon growth formula (factual scenario) - EBIT</t>
  </si>
  <si>
    <t>C33</t>
  </si>
  <si>
    <t>By default, EBIT for the Gordon growth formula is set equal to EBIT in the last year of the forecast period. Companies can make an alternative calculation of EBIT if they duly justify and explain their choice.</t>
  </si>
  <si>
    <t>Gordon growth formula (factual scenario) - depreciation</t>
  </si>
  <si>
    <t>C34</t>
  </si>
  <si>
    <t>By default, depreciation costs for the Gordon growth formula are set equal to depreciation costs in the last year of the forecast period. Companies can make an alternative calculation of depreciation costs if they duly justify and explain their choice.</t>
  </si>
  <si>
    <t>Gordon growth formula (factual scenario) - taxes</t>
  </si>
  <si>
    <t>C35</t>
  </si>
  <si>
    <t>By default, taxes for the Gordon growth formula are set equal to taxes in the last year of the forecast period. Companies can make an alternative calculation of taxes if they duly justify and explain their choice.</t>
  </si>
  <si>
    <t>Gordon growth formula (factual scenario) - normalised CAPEX</t>
  </si>
  <si>
    <t>C36</t>
  </si>
  <si>
    <t>Companies can fill in an amount which they expect to have to invest in the project's assets on a yearly basis necessary to keep the assets up and running. Non-yearly investments should be converted into an equivalent yearly investment.</t>
  </si>
  <si>
    <t>Weighted average cost of capital</t>
  </si>
  <si>
    <t>The company's weighted average cost of capital (WACC) is used to discount the project's nominal net cashflows. The WACC calculated in the tab "WACC" is taken over in the worksheets "Factual scenario", "Counterfactual scenario" and "Terminal Value".
No project-specific or ad-hoc risk premiums should be added to the company's WACC.
The values of the WACC parameters should be consistent with each other and should be taken with regard to the same recent reference year.</t>
  </si>
  <si>
    <t>Funding structure</t>
  </si>
  <si>
    <t>C25:D26</t>
  </si>
  <si>
    <t>Risk-free rate</t>
  </si>
  <si>
    <t>C27:D27</t>
  </si>
  <si>
    <t>C28:D28</t>
  </si>
  <si>
    <t>Equity risk premium</t>
  </si>
  <si>
    <t>C29:D29</t>
  </si>
  <si>
    <t>Debt premium</t>
  </si>
  <si>
    <t>C30:D30</t>
  </si>
  <si>
    <t>C31:D31</t>
  </si>
  <si>
    <t>Aid grants</t>
  </si>
  <si>
    <t>Companies have to indicate the expected aid disbursement schedule so it can be verified whether the total aid requested in discounted terms does not exceed the funding gap and whether the total aid requested in nominal terms does not exceed total eligible costs.</t>
  </si>
  <si>
    <t>Nominal aid grants</t>
  </si>
  <si>
    <t>Companies have to fill in the nominal aid instalments they expect to receive.</t>
  </si>
  <si>
    <t>Counterfactual scenario</t>
  </si>
  <si>
    <t>Calculated parameters</t>
  </si>
  <si>
    <t>Financing need</t>
  </si>
  <si>
    <t>B109</t>
  </si>
  <si>
    <t>The private funding share is calculated automatically as the share of the financing need in discounted terms which is not covered by the funding gap (assuming that the total aid requested in discounted terms will equal the funding gap).</t>
  </si>
  <si>
    <t>The State aid intensity is calculated automatically as the ratio between the total aid requested in nominal terms and total eligible costs.</t>
  </si>
  <si>
    <t>B19</t>
  </si>
  <si>
    <t>Companies should provide the year in which the construction of the infrastructure starts. The start year of the construction phase is considered the start year of the project and determines the first year for which financial projections can be provided in the tabs "Factual scenario" and "Depreciation". Years belonging to the construction phase will be indicated as such in row 33 of the tab "Factual scenario".</t>
  </si>
  <si>
    <t>It is highly recommended to provide more detailed breakdowns, underlying data, assumptions, calculations and justifications in additional tabs. Such additional tabs can be added after the "Additional info &gt;&gt;&gt;" tab (two additional tabs have already been created). These additional tabs can be freely edited, and their contents should be adequately annotated as well as linked to the above-mentioned pre-defined tabs through formulas. 
In particular a granular breakdown of costs and revenues should be shared and comprehensively explained. If data are calculated on the basis of other data, the underlying formula should remain visible; those data should not be hard-coded. Custom formulas underpinning calculations should be adequately annotated. 
The template should include information for the entire infrastructure project described in the project portfolio. It should cover the two main project phases: before the commissioning of the infrastructure (construction phase), and after the commissioning of the infrastructure (operational phase).
Amounts must be provided in euro (EUR) and will in most cases be shown in million euros in the file. For example, if 5 450 000 is inserted in a cell, the value "5,45M" will be shown.
If a project is composed of sub-projects with different timelines and/or with unrelated financial projections, then companies should fill in the pre-defined tabs at the aggregated level and also provide the pre-defined tabs at the level of each sub-project.
The tab "Summary" pulls information from other pre-defined tabs.</t>
  </si>
  <si>
    <t>B20</t>
  </si>
  <si>
    <t>Companies should provide the year in which the infrastructure will be commissioned, which is the year in which the operational phase starts.</t>
  </si>
  <si>
    <t>B21</t>
  </si>
  <si>
    <t>B23:B24</t>
  </si>
  <si>
    <t>B26</t>
  </si>
  <si>
    <t>B27</t>
  </si>
  <si>
    <t>B28:B29</t>
  </si>
  <si>
    <t>Companies should provide the corporate income tax rate applicable to their earnings before interest and taxes (EBIT). This rate is used for the default calculation of tax-related cashflows in row 77 of the tab "Factual scenario".</t>
  </si>
  <si>
    <t>Costs before commissioning</t>
  </si>
  <si>
    <t>Rows 37-38, 40, 42-43, 45-48</t>
  </si>
  <si>
    <t>Companies should fill in the costs which they expect to incur before commissioning.</t>
  </si>
  <si>
    <t>Rows 39, 41</t>
  </si>
  <si>
    <t>Depreciation before commissioning</t>
  </si>
  <si>
    <t>Depreciation costs before commissioning are filled in automatically based on the depreciation schedule in the tab "Depreciation".</t>
  </si>
  <si>
    <t>Costs after commissioning</t>
  </si>
  <si>
    <t>Rows 53-54, 56, 58-59, 61-64</t>
  </si>
  <si>
    <t>Companies should fill in the costs which they expect to incur after commissioning.</t>
  </si>
  <si>
    <t>Rows 55, 57</t>
  </si>
  <si>
    <t>Depreciation after commissioning</t>
  </si>
  <si>
    <t>Row 50</t>
  </si>
  <si>
    <t xml:space="preserve">Companies should use this row to fill in costs incurred before commissioning which are not considered eligible within the meaning of the IPCEI Communication. They should however duly explain and justify such costs by providing more detail in the additional tabs. </t>
  </si>
  <si>
    <t>Rows 45-47, 61-63</t>
  </si>
  <si>
    <t>Rows 38, 40, 54, 56</t>
  </si>
  <si>
    <t>Rows 48, 64</t>
  </si>
  <si>
    <t>Rows 101-104</t>
  </si>
  <si>
    <t>Only costs incurred before commissioning and depreciation costs incurred after commissioning but related to CAPEX incurred before commissioning can be considered eligible. Any other costs incurred after commissioning can never be eligible.</t>
  </si>
  <si>
    <t>Rows 31, 101, 173, 243</t>
  </si>
  <si>
    <t>Rows 32-93, 102-163, 174-235, 244-305</t>
  </si>
  <si>
    <t>For each of the project phases, a depreciation schedule for instruments and equipment and for buildings and infrastructure is provided (four tables in total). Yearly depreciation costs are automatically calculated on the basis of the CAPEX amounts and the useful life of assets filled in in the tab "Factual scenario", assuming a linear depreciation schedule which starts as soon as the CAPEX is incurred. However, companies can apply an alternative depreciation methodology (e.g. non-linear depreciation or different useful lifetimes for different types of assets) by changing the pre-set formulas. Such alternative methodology should be duly explained (in rows 28, 98, 170 and 240) and be in line with the company's usual accounting practice.</t>
  </si>
  <si>
    <t>All revenues generated by the project, throughout the project's entire lifetime, should be included in the funding gap calculation to ensure a comprehensive and realistic financial picture of the project. Revenues should be estimated in a realistic way, i.e. not overly pessimistic nor overly optimistic.
If the benefits of a project consist in cost savings rather than revenues, then such cost savings have to be modelled as if they were revenues.
Intra-group revenues should be estimated at arm's length.
Revenues must be subject to inflation if costs are subject to inflation (assuming that price increases can be passed on to customers).</t>
  </si>
  <si>
    <t>Rows 71-72</t>
  </si>
  <si>
    <t>Row 73</t>
  </si>
  <si>
    <t xml:space="preserve">    Unit Price</t>
  </si>
  <si>
    <t>Total revenues</t>
  </si>
  <si>
    <t>Row 77</t>
  </si>
  <si>
    <t>By default, corporate income taxes are calculated as the product of earnings before interest and taxation (EBIT) and the assumed tax rate in cell B27. This calculation applies  in years with positive and negative EBIT, as in years with negative EBIT it is assumed that the project's negative EBIT will reduce the company's taxable base generated by other activities, thereby giving rise to tax savings. A formula is pre-set for the calculation of taxes according to this preferred methodology. Companies should not deviate from this preferred methodology, except if duly justified and explained. In that case, a formula should be used reflecting the alternative tax calculation methodology.</t>
  </si>
  <si>
    <t>Row 78</t>
  </si>
  <si>
    <t>The terminal value should capture the value created by the project beyond the forecast period (i.e. period for which detailed yearly financial projections are provided).
The terminal value must be positive.</t>
  </si>
  <si>
    <t>B79</t>
  </si>
  <si>
    <t>Companies should fill in the amount of equity and debt in accordance with their funding structure, indicating the source they used and explain their reasoning.</t>
  </si>
  <si>
    <t>Companies should fill in a risk-free rate, indicating the source they used and explain their reasoning. The risk-free rate is typically based on the yield of a government bond issued by a country with the highest credit rating (e.g. Germany) and of a maturity corresponding to the project's lifetime.</t>
  </si>
  <si>
    <t>Companies should fill in an equity risk premium, indicating the source they used and explain their reasoning. A possible source is the website of the US corporate finance professor Aswath Damodaran.</t>
  </si>
  <si>
    <t>Companies should fill in a debt premium, indicating the source they used and explain their reasoning. The debt premium can be calculated as the difference between the company's cost of debt and the assumed risk-free rate. The assumed debt premium should be consistent with the company's leverage in the assumed funding structure.</t>
  </si>
  <si>
    <t>Companies should fill in a tax rate, indicating the source they used and explain their reasoning. By default, the tax rate should be the same as the one assumed to calculate taxes in the tab "Factual scenario".</t>
  </si>
  <si>
    <t>Row 107</t>
  </si>
  <si>
    <t>B89:B90</t>
  </si>
  <si>
    <t>B91</t>
  </si>
  <si>
    <t>B110</t>
  </si>
  <si>
    <t>NPV of the Factual scenario</t>
  </si>
  <si>
    <t>The valuation year, the start and end year of the different project phases and the useful life of assets must be filled in first, before the rest of the template is filled in. This is because these data are used to automatically set the correct number of columns in several tabs.
The operational phase should be in proportion to the economic lifetime of the infrastructure. A forecast period (i.e. period for which detailed yearly financial projections are provided) which covers only a small part of the operational phase should in principle be associated with a significant terminal value.</t>
  </si>
  <si>
    <t>The funding gap template calculates a number of parameters automatically.</t>
  </si>
  <si>
    <r>
      <t>To avoid misunderstandings that trigger additional questions and cause delays, the information provided in the funding gap template should always be fully consistent with the information provided in the project portfolio.
The pre-defined tabs "Summary", "Factual scenario", "Counterfactual scenario", "Depreciation", "WACC" and "Terminal Value" in this template are locked. Please do not rename those tabs. Companies should follow the present guidance when filling in these pre-defined tabs.
In this template, information is to be provided in the cells highlighted in</t>
    </r>
    <r>
      <rPr>
        <b/>
        <sz val="11"/>
        <color theme="1"/>
        <rFont val="Calibri"/>
        <family val="2"/>
        <scheme val="minor"/>
      </rPr>
      <t xml:space="preserve"> </t>
    </r>
    <r>
      <rPr>
        <sz val="11"/>
        <color theme="1"/>
        <rFont val="Calibri"/>
        <family val="2"/>
        <scheme val="minor"/>
      </rPr>
      <t>GREY (</t>
    </r>
    <r>
      <rPr>
        <sz val="11"/>
        <color rgb="FFC5C6C8"/>
        <rFont val="Calibri"/>
        <family val="2"/>
      </rPr>
      <t>•</t>
    </r>
    <r>
      <rPr>
        <sz val="11"/>
        <color theme="1"/>
        <rFont val="Calibri"/>
        <family val="2"/>
        <scheme val="minor"/>
      </rPr>
      <t>). Cells highlighted in PURPLE (</t>
    </r>
    <r>
      <rPr>
        <sz val="11"/>
        <color rgb="FFE23EDA"/>
        <rFont val="Calibri"/>
        <family val="2"/>
        <scheme val="minor"/>
      </rPr>
      <t>•</t>
    </r>
    <r>
      <rPr>
        <sz val="11"/>
        <color theme="1"/>
        <rFont val="Calibri"/>
        <family val="2"/>
        <scheme val="minor"/>
      </rPr>
      <t>) contain built-in formulas that can be altered by companies if they deem this necessary. Cells highlighted in YELLOW (</t>
    </r>
    <r>
      <rPr>
        <sz val="11"/>
        <color rgb="FFFFED00"/>
        <rFont val="Calibri"/>
        <family val="2"/>
        <scheme val="minor"/>
      </rPr>
      <t>•</t>
    </r>
    <r>
      <rPr>
        <sz val="11"/>
        <color theme="1"/>
        <rFont val="Calibri"/>
        <family val="2"/>
        <scheme val="minor"/>
      </rPr>
      <t>) are locked and contain built-in formulas that cannot (and should not) be modified. The colours are reproduced in the guidance below for specific cells or rows.
Companies must justify all provided data (in GREY and PURPLE cells) by explaining underlying assumptions, reasonings and calculations and by indicating the sources used. They should do so in the relevant section(s) of the project portfolio. Companies should also submit supporting evidence, either as annex files or with hyperlinks (e.g. business plans, extracts from financial statements, management accounts, board presentations, board meeting minutes, internal company documents, market studies, reports, academic papers, price quotes by suppliers, historical data on revenues and costs, extracts from financial databases, etc.) with clear and structured cross-references between that evidence and the data filled in in the funding gap template.</t>
    </r>
  </si>
  <si>
    <t>Useful life of instruments / equipment</t>
  </si>
  <si>
    <t>Useful life of buildings / infrastructure</t>
  </si>
  <si>
    <t>Companies are encouraged to provide the assumed annual inflation rate and justify their assumption.</t>
  </si>
  <si>
    <t>These costs should be broken down into personnel costs and administrative costs (including overheads). The number of person-months underlying personnel costs should be provided as well so the average personnel cost per month can be calculated. Administrative costs (including overheads) can only be included in the funding gap calculation to the extent that they are truly additional and would not be incurred anyway (in the absence of the project).</t>
  </si>
  <si>
    <t>The computation of the terminal value of the counterfactual scenario is in the part of this tab starting in row 42.</t>
  </si>
  <si>
    <t>Companies should fill in an unlevered beta, indicating the source they used and explain their reasoning. A possible source for sectorial betas is the website of the US corporate finance professor Aswath Damodaran. In case of a non-listed company, a proxy beta can be used based on the average betas of listed companies operating in the same sector.</t>
  </si>
  <si>
    <t>If, in the absence of State aid, companies have an alternative project within the meaning of point 34 of the IPCEI Communication, they must provide financial projections for this alternative project in the tab "Counterfactual scenario", in the same way as they did for the proposed project in the tab "Factual scenario". A separate terminal value for the alternative project must be calculated in the tab "Terminal Value", in the same way as for the proposed project. The NPV of the alternative project is taken over in the tab "Summary" to be compared to the NPV of the aided project so as to determine the funding gap.
If, in accordance with point 32 of the IPCEI Communication, the counterfactual scenario consists in the absence of an alternative project, it is assumed in the tab "Counterfactual scenario" that the NPV of the counterfactual scenario is 0.
If companies have an alternative project, they must provide compelling evidence that they will effectively undertake such counterfactual project if no aid is received for the factual project (e.g. detailed business plan comparing various scenarios, board presentations, minutes of internal decision-making meetings).</t>
  </si>
  <si>
    <t>The project's financing need in nominal and in discounted terms is calculated automatically on the basis of the most negative cumulative nominal and discounted cashflows (as calculated in row 83 and 85 of the tab "Factual scenario").</t>
  </si>
  <si>
    <t>Please update the general assumptions as they best fit your project. The data inserted in the cells B18:B21 and B23:B24 are just examples.</t>
  </si>
  <si>
    <t>Please enter these data before filling the rest of the worksheet: the columns will automatically adjust to the duration indicated in these cells.</t>
  </si>
  <si>
    <r>
      <rPr>
        <i/>
        <sz val="11"/>
        <rFont val="Calibri"/>
        <family val="2"/>
      </rPr>
      <t xml:space="preserve">→ </t>
    </r>
    <r>
      <rPr>
        <i/>
        <sz val="11"/>
        <rFont val="Calibri"/>
        <family val="2"/>
        <scheme val="minor"/>
      </rPr>
      <t>Depreciation of buildings and infrastructure</t>
    </r>
  </si>
  <si>
    <t>Discounted aid / NPV factual scenario</t>
  </si>
  <si>
    <t>Please update the general assumptions as they best fit your project. The year inserted in cell B19 is just an example.</t>
  </si>
  <si>
    <t>Please enter this data before filling the rest of the worksheet: the columns to fill will automatically adjust to the duration indicated in these cells.</t>
  </si>
  <si>
    <t>Costs of acquisition / construction of buildings and infrastructure</t>
  </si>
  <si>
    <r>
      <rPr>
        <i/>
        <sz val="11"/>
        <rFont val="Calibri"/>
        <family val="2"/>
      </rPr>
      <t xml:space="preserve">     → </t>
    </r>
    <r>
      <rPr>
        <i/>
        <sz val="11"/>
        <rFont val="Calibri"/>
        <family val="2"/>
        <scheme val="minor"/>
      </rPr>
      <t>Depreciation of buildings and infrastructure</t>
    </r>
  </si>
  <si>
    <t>Note that cells B54:B56 include the terminal value</t>
  </si>
  <si>
    <t>1.2 Depreciation of buildings / infrastructure</t>
  </si>
  <si>
    <t>Cost of buildings / infrastructure per year</t>
  </si>
  <si>
    <t>Depreciation of buildings / infrastructure per year</t>
  </si>
  <si>
    <t>Cost of new buildings / infrastructure per year</t>
  </si>
  <si>
    <t>If companies do not sufficiently justify their own WACC, the Commission services may build a benchmark WACC based on publicly available data (at sectoral level) and use it to verify the reliability of the WACC provided by the company.</t>
  </si>
  <si>
    <t>The ratio between the total aid requested in discounted terms and the negative NPV of the factual scenario shows to what extent the aid will help to bridge the negative NPV.</t>
  </si>
  <si>
    <t>Coverage of NPV of factual scenario by the aid</t>
  </si>
  <si>
    <t xml:space="preserve">In the table "Terminal value calculation", the TV is automatically calculated. When using the Gordon Growth Formula, cell C30 (perpetual growth rate) and cells C33:C36 have to be filled in. </t>
  </si>
  <si>
    <t>Terminal value methodology</t>
  </si>
  <si>
    <t>Terminal value calculation</t>
  </si>
  <si>
    <t>Depreciation costs after commissioning are filled in automatically based on the depreciation schedule in the tab "Depreciation".</t>
  </si>
  <si>
    <t>Discounted aid / Funding gap</t>
  </si>
  <si>
    <r>
      <t xml:space="preserve">The requested aid must fulfil the following two cumulative conditions to be considered proportional:
</t>
    </r>
    <r>
      <rPr>
        <b/>
        <sz val="11"/>
        <color theme="1"/>
        <rFont val="Calibri"/>
        <family val="2"/>
        <scheme val="minor"/>
      </rPr>
      <t xml:space="preserve">1)  total discounted aid requested   </t>
    </r>
    <r>
      <rPr>
        <b/>
        <sz val="11"/>
        <color theme="1"/>
        <rFont val="Calibri"/>
        <family val="2"/>
      </rPr>
      <t xml:space="preserve">≤   funding gap
2)  total nominal aid requested   ≤   total eligible costs
</t>
    </r>
    <r>
      <rPr>
        <sz val="11"/>
        <color theme="1"/>
        <rFont val="Calibri"/>
        <family val="2"/>
      </rPr>
      <t xml:space="preserve">
The funding gap equals the sum of the project's positive and negative cashflows over the lifetime of the project, whereby all cashflows are discounted to their present value in the chosen valuation year using the company's weighted average cost of capital (WACC) as discount rate. If this sum - which equals the project's net present value (NPV) - is negative, the project is characterised by a funding gap. In cases where it is shown, for example by means of internal company documents, that the aid beneficiary faces a clear choice between carrying out either the aided project or an alternative one without aid, the NPV of the counterfactual project needs to be taken into account as well. If a funding gap is present, the project is eligible to receive aid, if all other applicable conditions set out in the IPCEI Communication are fulfilled.</t>
    </r>
  </si>
  <si>
    <t>Companies should provide the valuation year, i.e. the year to which the project's yearly nominal net cashflows will be discounted. At the moment of notification, the valuation year should in principle be the year in which the project is notified to the Commission.</t>
  </si>
  <si>
    <t>All costs related to the project, throughout the project's entire lifetime, should be included in the funding gap calculation to ensure a comprehensive and realistic financial picture of the project. Costs should be estimated in a realistic way, i.e. not overly pessimistic nor overly optimistic. Any risk- or contingency-related cost top-ups or escalation factors should be explained and duly justified.
The type of costs in the template correspond to the cost categories a-f and h as defined in the Annex of the IPCEI Communication. The cost of instruments and equipment (cost category b) and of buildings, infrastructure and land (cost category c) constitute capital expenditures (CAPEX / investments) which are subject to depreciation (while land is under accounting rules not subject to depreciation, land CAPEX is artificially depreciated in the present template for the purpose of calculating eligible costs). The other cost categories constitute operational expenditure (OPEX).
Companies should allocate costs to the project phase in which the costs are expected to be incurred and then by year, consistent with the indicated start and end years of the project phases. This is necessary to correctly determine total eligible costs.
Intra-group costs should be estimated at arm's length.
Any inflation assumptions should be applied in a consistent manner to both costs and revenues and be duly justified.</t>
  </si>
  <si>
    <t>Funding Gap Template for IPCEI infrastructure projects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</si>
</sst>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1">
    <numFmt numFmtId="164" formatCode="#,##0\ &quot;€&quot;;\-#,##0\ &quot;€&quot;"/>
    <numFmt numFmtId="165" formatCode="_-* #,##0.00\ &quot;€&quot;_-;\-* #,##0.00\ &quot;€&quot;_-;_-* &quot;-&quot;??\ &quot;€&quot;_-;_-@_-"/>
    <numFmt numFmtId="166" formatCode="_-* #,##0.00_-;\-* #,##0.00_-;_-* &quot;-&quot;??_-;_-@_-"/>
    <numFmt numFmtId="167" formatCode="_(&quot;$&quot;* #,##0.00_);_(&quot;$&quot;* \(#,##0.00\);_(&quot;$&quot;* &quot;-&quot;??_);_(@_)"/>
    <numFmt numFmtId="168" formatCode="_(* #,##0.00_);_(* \(#,##0.00\);_(* &quot;-&quot;??_);_(@_)"/>
    <numFmt numFmtId="169" formatCode="#,##0_ ;[Red]\-#,##0\ "/>
    <numFmt numFmtId="170" formatCode="_(&quot;€&quot;* #,##0.00_);_(&quot;€&quot;* \(#,##0.00\);_(&quot;€&quot;* &quot;-&quot;??_);_(@_)"/>
    <numFmt numFmtId="171" formatCode="#,##0;\-#,##0;"/>
    <numFmt numFmtId="172" formatCode="0.0%"/>
    <numFmt numFmtId="173" formatCode="0;\-0;"/>
    <numFmt numFmtId="174" formatCode="#,##0.00;\-#,##0.00;"/>
    <numFmt numFmtId="175" formatCode="0%;\-0%;"/>
    <numFmt numFmtId="176" formatCode="0.0%;\-0.0%;"/>
    <numFmt numFmtId="177" formatCode="0.00%;\-0.00%;"/>
    <numFmt numFmtId="178" formatCode="\+0;\-0;"/>
    <numFmt numFmtId="179" formatCode="\+#,##0;\-#,##0;"/>
    <numFmt numFmtId="180" formatCode="\+#,##0.00;\-#,##0.00;"/>
    <numFmt numFmtId="181" formatCode="\+0%;\-0%;"/>
    <numFmt numFmtId="182" formatCode="\+0.0%;\-0.0%;"/>
    <numFmt numFmtId="183" formatCode="\+0.00%;\-0.00%;"/>
    <numFmt numFmtId="184" formatCode="dd\-mm\-yyyy"/>
    <numFmt numFmtId="185" formatCode="mmmm\ yyyy"/>
    <numFmt numFmtId="186" formatCode="dd\-mm\-yy"/>
    <numFmt numFmtId="187" formatCode="0.00&quot; %&quot;;\-0.00&quot; %&quot;;"/>
    <numFmt numFmtId="188" formatCode="_-* #,##0&quot; $&quot;_-;\-* #,##0&quot; $&quot;_-;_-* &quot;-&quot;&quot; $&quot;_-;_-@_-"/>
    <numFmt numFmtId="189" formatCode="_-* #,##0&quot; £&quot;_-;\-* #,##0&quot; £&quot;_-;_-* &quot;-&quot;&quot; £&quot;_-;_-@_-"/>
    <numFmt numFmtId="190" formatCode="0.0"/>
    <numFmt numFmtId="191" formatCode="0.00;\-0.00;"/>
    <numFmt numFmtId="192" formatCode="\+0.00;\-0.00;"/>
    <numFmt numFmtId="193" formatCode="0;[Red]\-0;"/>
    <numFmt numFmtId="194" formatCode="#,##0;[Red]\-#,##0;"/>
    <numFmt numFmtId="195" formatCode="0.00;[Red]\-0.00;"/>
    <numFmt numFmtId="196" formatCode="#,##0.00;[Red]\-#,##0.00;"/>
    <numFmt numFmtId="197" formatCode="0%;[Red]\-0%;"/>
    <numFmt numFmtId="198" formatCode="0.0%;[Red]\-0.0%;"/>
    <numFmt numFmtId="199" formatCode="0.00%;[Red]\-0.00%;"/>
    <numFmt numFmtId="200" formatCode="_-* #,##0&quot; DM&quot;_-;\-* #,##0&quot; DM&quot;_-;_-* &quot;-&quot;&quot; DM&quot;_-;_-@_-"/>
    <numFmt numFmtId="201" formatCode="_-* #,##0.00\ [$€-1]_-;\-* #,##0.00\ [$€-1]_-;_-* &quot;-&quot;??\ [$€-1]_-"/>
    <numFmt numFmtId="202" formatCode="_-* #,##0.00\ [$€]_-;\-* #,##0.00\ [$€]_-;_-* &quot;-&quot;??\ [$€]_-;_-@_-"/>
    <numFmt numFmtId="203" formatCode="0&quot; jours&quot;;\-0&quot; jours&quot;;&quot;- jours&quot;"/>
    <numFmt numFmtId="204" formatCode="#,##0&quot; kF&quot;;\-#,##0&quot; kF&quot;;&quot;- kF&quot;;_-@_-"/>
    <numFmt numFmtId="205" formatCode="[&lt;0]\ &quot;0&quot;;#,###"/>
    <numFmt numFmtId="206" formatCode="#,##0&quot; h&quot;"/>
    <numFmt numFmtId="207" formatCode="\$#,##0.00;[Red]\-\$#,##0.00"/>
    <numFmt numFmtId="208" formatCode="\$#,##0\ ;\(\$#,##0\)"/>
    <numFmt numFmtId="209" formatCode="mmm&quot; &quot;yy"/>
    <numFmt numFmtId="210" formatCode="#,##0.0&quot; déf/kLoc&quot;"/>
    <numFmt numFmtId="211" formatCode="#,##0.0&quot; h/déf&quot;"/>
    <numFmt numFmtId="212" formatCode="_-* #,##0.00\ _F_-;\-* #,##0.00\ _F_-;_-* &quot;-&quot;??\ _F_-;_-@_-"/>
    <numFmt numFmtId="213" formatCode="0.00_)"/>
    <numFmt numFmtId="214" formatCode="??0&quot; %&quot;"/>
    <numFmt numFmtId="215" formatCode="General_)"/>
    <numFmt numFmtId="216" formatCode="_-* #,##0\ &quot;DM&quot;_-;\-* #,##0\ &quot;DM&quot;_-;_-* &quot;-&quot;\ &quot;DM&quot;_-;_-@_-"/>
    <numFmt numFmtId="217" formatCode="_-* #,##0.00\ &quot;DM&quot;_-;\-* #,##0.00\ &quot;DM&quot;_-;_-* &quot;-&quot;??\ &quot;DM&quot;_-;_-@_-"/>
    <numFmt numFmtId="218" formatCode="#,##0.00;[Red]\-#,##0.00;&quot;-&quot;??"/>
    <numFmt numFmtId="219" formatCode="#,##0.0_ ;[Red]\-#,##0.0\ "/>
    <numFmt numFmtId="220" formatCode="_-* #,##0_-;\-* #,##0_-;_-* &quot;-&quot;??_-;_-@_-"/>
    <numFmt numFmtId="221" formatCode="#,##0.00_ ;\-#,##0.00\ "/>
    <numFmt numFmtId="222" formatCode="mm/yyyy"/>
    <numFmt numFmtId="223" formatCode="#.#0&quot;M&quot;"/>
    <numFmt numFmtId="224" formatCode="0.00,,&quot;M&quot;"/>
  </numFmts>
  <fonts count="91">
    <font>
      <sz val="11"/>
      <color theme="1"/>
      <name val="Calibri"/>
      <family val="2"/>
      <scheme val="minor"/>
    </font>
    <font>
      <sz val="10"/>
      <color theme="1"/>
      <name val="Arial"/>
      <family val="2"/>
    </font>
    <font>
      <sz val="11"/>
      <color theme="1"/>
      <name val="Calibri"/>
      <family val="2"/>
      <scheme val="minor"/>
    </font>
    <font>
      <b/>
      <sz val="11"/>
      <color theme="1"/>
      <name val="Calibri"/>
      <family val="2"/>
      <scheme val="minor"/>
    </font>
    <font>
      <sz val="11"/>
      <name val="Calibri"/>
      <family val="2"/>
      <scheme val="minor"/>
    </font>
    <font>
      <u/>
      <sz val="11"/>
      <color theme="1"/>
      <name val="Calibri"/>
      <family val="2"/>
      <scheme val="minor"/>
    </font>
    <font>
      <b/>
      <sz val="11"/>
      <name val="Calibri"/>
      <family val="2"/>
      <scheme val="minor"/>
    </font>
    <font>
      <sz val="11"/>
      <name val="Calibri"/>
      <family val="2"/>
    </font>
    <font>
      <sz val="10"/>
      <name val="Times New Roman"/>
      <family val="1"/>
    </font>
    <font>
      <sz val="10"/>
      <name val="Arial"/>
      <family val="2"/>
    </font>
    <font>
      <sz val="10"/>
      <name val="Tms Rmn"/>
    </font>
    <font>
      <b/>
      <sz val="12"/>
      <name val="Tms Rmn"/>
    </font>
    <font>
      <b/>
      <sz val="14"/>
      <name val="Tms Rmn"/>
    </font>
    <font>
      <sz val="10"/>
      <name val="Geneva"/>
      <family val="2"/>
    </font>
    <font>
      <sz val="10"/>
      <name val="Times"/>
      <family val="1"/>
    </font>
    <font>
      <sz val="10"/>
      <name val="Times"/>
      <family val="1"/>
    </font>
    <font>
      <sz val="8"/>
      <name val="Times"/>
      <family val="1"/>
    </font>
    <font>
      <sz val="9"/>
      <name val="Geneva"/>
      <family val="2"/>
    </font>
    <font>
      <sz val="11"/>
      <color indexed="8"/>
      <name val="Calibri"/>
      <family val="2"/>
    </font>
    <font>
      <sz val="11"/>
      <color indexed="9"/>
      <name val="Calibri"/>
      <family val="2"/>
    </font>
    <font>
      <sz val="11"/>
      <color indexed="10"/>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CG Times (WN)"/>
    </font>
    <font>
      <sz val="11"/>
      <color indexed="6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u/>
      <sz val="10"/>
      <color indexed="12"/>
      <name val="Times New Roman"/>
      <family val="1"/>
    </font>
    <font>
      <u/>
      <sz val="8"/>
      <color indexed="12"/>
      <name val="Geneva"/>
      <family val="2"/>
    </font>
    <font>
      <u/>
      <sz val="8"/>
      <color indexed="12"/>
      <name val="Times New Roman"/>
      <family val="1"/>
    </font>
    <font>
      <sz val="10"/>
      <color theme="1"/>
      <name val="Arial"/>
      <family val="2"/>
    </font>
    <font>
      <sz val="11"/>
      <color indexed="60"/>
      <name val="Calibri"/>
      <family val="2"/>
    </font>
    <font>
      <b/>
      <sz val="11"/>
      <color indexed="63"/>
      <name val="Calibri"/>
      <family val="2"/>
    </font>
    <font>
      <b/>
      <sz val="10"/>
      <name val="Arial"/>
      <family val="2"/>
    </font>
    <font>
      <b/>
      <sz val="10"/>
      <name val="Times New Roman"/>
      <family val="1"/>
    </font>
    <font>
      <b/>
      <sz val="18"/>
      <color indexed="56"/>
      <name val="Cambria"/>
      <family val="2"/>
    </font>
    <font>
      <b/>
      <sz val="11"/>
      <color indexed="8"/>
      <name val="Calibri"/>
      <family val="2"/>
    </font>
    <font>
      <sz val="12"/>
      <name val="Arial MT"/>
    </font>
    <font>
      <sz val="8"/>
      <color indexed="9"/>
      <name val="Arial"/>
      <family val="2"/>
    </font>
    <font>
      <b/>
      <sz val="10"/>
      <name val="Helv"/>
    </font>
    <font>
      <sz val="12"/>
      <color indexed="18"/>
      <name val="Arial"/>
      <family val="2"/>
    </font>
    <font>
      <sz val="8"/>
      <name val="MS Sans Serif"/>
      <family val="2"/>
    </font>
    <font>
      <sz val="8"/>
      <name val="Arial"/>
      <family val="2"/>
    </font>
    <font>
      <b/>
      <sz val="11"/>
      <name val="Arial"/>
      <family val="2"/>
    </font>
    <font>
      <b/>
      <sz val="12"/>
      <color indexed="12"/>
      <name val="Arial"/>
      <family val="2"/>
    </font>
    <font>
      <b/>
      <sz val="12"/>
      <name val="Helv"/>
    </font>
    <font>
      <sz val="8"/>
      <color indexed="15"/>
      <name val="MS Sans Serif"/>
      <family val="2"/>
    </font>
    <font>
      <b/>
      <sz val="11"/>
      <name val="Helv"/>
    </font>
    <font>
      <b/>
      <i/>
      <sz val="16"/>
      <name val="Helv"/>
    </font>
    <font>
      <sz val="10"/>
      <color indexed="8"/>
      <name val="Arial"/>
      <family val="2"/>
    </font>
    <font>
      <b/>
      <sz val="10"/>
      <color indexed="9"/>
      <name val="Arial"/>
      <family val="2"/>
    </font>
    <font>
      <sz val="10"/>
      <name val="Courier"/>
      <family val="3"/>
    </font>
    <font>
      <b/>
      <sz val="8"/>
      <name val="Arial"/>
      <family val="2"/>
    </font>
    <font>
      <sz val="8"/>
      <name val="Times New Roman"/>
      <family val="1"/>
    </font>
    <font>
      <sz val="12"/>
      <name val="바탕체"/>
      <family val="1"/>
      <charset val="129"/>
    </font>
    <font>
      <sz val="11"/>
      <name val="돋움"/>
      <family val="2"/>
      <charset val="129"/>
    </font>
    <font>
      <sz val="12"/>
      <color theme="1"/>
      <name val="Calibri"/>
      <family val="2"/>
      <scheme val="minor"/>
    </font>
    <font>
      <sz val="10"/>
      <name val="Verdana"/>
      <family val="2"/>
    </font>
    <font>
      <sz val="10"/>
      <name val="Verdana"/>
      <family val="2"/>
    </font>
    <font>
      <sz val="10"/>
      <color rgb="FF006100"/>
      <name val="Arial"/>
      <family val="2"/>
    </font>
    <font>
      <sz val="10"/>
      <color rgb="FF9C0006"/>
      <name val="Arial"/>
      <family val="2"/>
    </font>
    <font>
      <sz val="11"/>
      <color rgb="FF9C5700"/>
      <name val="Arial"/>
      <family val="2"/>
    </font>
    <font>
      <i/>
      <sz val="11"/>
      <color theme="1"/>
      <name val="Calibri"/>
      <family val="2"/>
      <scheme val="minor"/>
    </font>
    <font>
      <b/>
      <sz val="11"/>
      <color rgb="FFFFFF00"/>
      <name val="Calibri"/>
      <family val="2"/>
      <scheme val="minor"/>
    </font>
    <font>
      <sz val="10"/>
      <color theme="0" tint="-0.34998626667073579"/>
      <name val="Calibri"/>
      <family val="2"/>
      <scheme val="minor"/>
    </font>
    <font>
      <b/>
      <u/>
      <sz val="13"/>
      <color theme="1"/>
      <name val="Calibri"/>
      <family val="2"/>
      <scheme val="minor"/>
    </font>
    <font>
      <b/>
      <sz val="13"/>
      <color theme="0"/>
      <name val="Calibri"/>
      <family val="2"/>
      <scheme val="minor"/>
    </font>
    <font>
      <b/>
      <i/>
      <sz val="11"/>
      <color theme="1"/>
      <name val="Calibri"/>
      <family val="2"/>
      <scheme val="minor"/>
    </font>
    <font>
      <sz val="11"/>
      <color theme="0" tint="-0.14999847407452621"/>
      <name val="Calibri"/>
      <family val="2"/>
      <scheme val="minor"/>
    </font>
    <font>
      <vertAlign val="subscript"/>
      <sz val="8"/>
      <name val="Calibri"/>
      <family val="2"/>
      <scheme val="minor"/>
    </font>
    <font>
      <b/>
      <i/>
      <vertAlign val="subscript"/>
      <sz val="8"/>
      <name val="Calibri"/>
      <family val="2"/>
      <scheme val="minor"/>
    </font>
    <font>
      <i/>
      <sz val="11"/>
      <name val="Calibri"/>
      <family val="2"/>
      <scheme val="minor"/>
    </font>
    <font>
      <i/>
      <sz val="11"/>
      <name val="Calibri"/>
      <family val="2"/>
    </font>
    <font>
      <b/>
      <sz val="11"/>
      <name val="Calibri"/>
      <family val="2"/>
    </font>
    <font>
      <i/>
      <sz val="10"/>
      <color rgb="FFFF0000"/>
      <name val="Calibri"/>
      <family val="2"/>
      <scheme val="minor"/>
    </font>
    <font>
      <b/>
      <sz val="11"/>
      <color theme="0"/>
      <name val="Calibri"/>
      <family val="2"/>
      <scheme val="minor"/>
    </font>
    <font>
      <b/>
      <sz val="13"/>
      <color theme="1"/>
      <name val="Calibri"/>
      <family val="2"/>
      <scheme val="minor"/>
    </font>
    <font>
      <b/>
      <sz val="20"/>
      <color rgb="FFFFED00"/>
      <name val="Calibri"/>
      <family val="2"/>
      <scheme val="minor"/>
    </font>
    <font>
      <b/>
      <i/>
      <sz val="13"/>
      <color theme="0"/>
      <name val="Calibri"/>
      <family val="2"/>
      <scheme val="minor"/>
    </font>
    <font>
      <b/>
      <u/>
      <sz val="11"/>
      <color theme="1"/>
      <name val="Calibri"/>
      <family val="2"/>
      <scheme val="minor"/>
    </font>
    <font>
      <b/>
      <sz val="11"/>
      <color theme="1"/>
      <name val="Calibri"/>
      <family val="2"/>
    </font>
    <font>
      <sz val="11"/>
      <color theme="1"/>
      <name val="Calibri"/>
      <family val="2"/>
    </font>
    <font>
      <sz val="11"/>
      <color rgb="FFC5C6C8"/>
      <name val="Calibri"/>
      <family val="2"/>
    </font>
    <font>
      <sz val="11"/>
      <color rgb="FFE23EDA"/>
      <name val="Calibri"/>
      <family val="2"/>
      <scheme val="minor"/>
    </font>
    <font>
      <sz val="11"/>
      <color rgb="FFFFED00"/>
      <name val="Calibri"/>
      <family val="2"/>
      <scheme val="minor"/>
    </font>
  </fonts>
  <fills count="49">
    <fill>
      <patternFill patternType="none"/>
    </fill>
    <fill>
      <patternFill patternType="gray125"/>
    </fill>
    <fill>
      <patternFill patternType="solid">
        <fgColor indexed="65"/>
        <bgColor indexed="64"/>
      </patternFill>
    </fill>
    <fill>
      <patternFill patternType="lightUp"/>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9"/>
      </patternFill>
    </fill>
    <fill>
      <patternFill patternType="solid">
        <fgColor indexed="9"/>
        <bgColor indexed="8"/>
      </patternFill>
    </fill>
    <fill>
      <patternFill patternType="solid">
        <fgColor indexed="42"/>
        <bgColor indexed="64"/>
      </patternFill>
    </fill>
    <fill>
      <patternFill patternType="solid">
        <fgColor indexed="9"/>
        <bgColor indexed="64"/>
      </patternFill>
    </fill>
    <fill>
      <patternFill patternType="solid">
        <fgColor indexed="18"/>
      </patternFill>
    </fill>
    <fill>
      <patternFill patternType="solid">
        <fgColor indexed="17"/>
      </patternFill>
    </fill>
    <fill>
      <patternFill patternType="solid">
        <fgColor indexed="40"/>
      </patternFill>
    </fill>
    <fill>
      <patternFill patternType="solid">
        <fgColor theme="3" tint="0.59996337778862885"/>
        <bgColor indexed="64"/>
      </patternFill>
    </fill>
    <fill>
      <patternFill patternType="solid">
        <fgColor rgb="FFC6EFCE"/>
      </patternFill>
    </fill>
    <fill>
      <patternFill patternType="solid">
        <fgColor rgb="FFFFC7CE"/>
      </patternFill>
    </fill>
    <fill>
      <patternFill patternType="solid">
        <fgColor theme="9" tint="0.39997558519241921"/>
        <bgColor indexed="65"/>
      </patternFill>
    </fill>
    <fill>
      <patternFill patternType="solid">
        <fgColor theme="8" tint="0.79998168889431442"/>
        <bgColor indexed="65"/>
      </patternFill>
    </fill>
    <fill>
      <patternFill patternType="solid">
        <fgColor theme="0"/>
        <bgColor indexed="64"/>
      </patternFill>
    </fill>
    <fill>
      <patternFill patternType="solid">
        <fgColor rgb="FF004494"/>
        <bgColor theme="0"/>
      </patternFill>
    </fill>
    <fill>
      <patternFill patternType="solid">
        <fgColor rgb="FFC5C6C8"/>
        <bgColor theme="0"/>
      </patternFill>
    </fill>
    <fill>
      <patternFill patternType="solid">
        <fgColor rgb="FFFFED00"/>
        <bgColor indexed="64"/>
      </patternFill>
    </fill>
    <fill>
      <patternFill patternType="solid">
        <fgColor rgb="FFC5C6C8"/>
        <bgColor indexed="64"/>
      </patternFill>
    </fill>
    <fill>
      <patternFill patternType="solid">
        <fgColor rgb="FF004494"/>
        <bgColor indexed="64"/>
      </patternFill>
    </fill>
    <fill>
      <patternFill patternType="solid">
        <fgColor theme="0"/>
        <bgColor theme="0"/>
      </patternFill>
    </fill>
    <fill>
      <patternFill patternType="solid">
        <fgColor rgb="FFE23EDA"/>
        <bgColor indexed="64"/>
      </patternFill>
    </fill>
    <fill>
      <patternFill patternType="solid">
        <fgColor theme="4"/>
        <bgColor indexed="64"/>
      </patternFill>
    </fill>
    <fill>
      <patternFill patternType="solid">
        <fgColor theme="3" tint="0.79998168889431442"/>
        <bgColor indexed="64"/>
      </patternFill>
    </fill>
  </fills>
  <borders count="108">
    <border>
      <left/>
      <right/>
      <top/>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double">
        <color indexed="64"/>
      </left>
      <right style="double">
        <color indexed="64"/>
      </right>
      <top style="double">
        <color indexed="64"/>
      </top>
      <bottom style="double">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12"/>
      </left>
      <right style="thin">
        <color indexed="12"/>
      </right>
      <top style="thin">
        <color indexed="8"/>
      </top>
      <bottom style="thin">
        <color indexed="8"/>
      </bottom>
      <diagonal/>
    </border>
    <border>
      <left/>
      <right/>
      <top style="thick">
        <color indexed="10"/>
      </top>
      <bottom/>
      <diagonal/>
    </border>
    <border>
      <left/>
      <right/>
      <top/>
      <bottom style="medium">
        <color indexed="64"/>
      </bottom>
      <diagonal/>
    </border>
    <border>
      <left style="thin">
        <color indexed="48"/>
      </left>
      <right style="thin">
        <color indexed="48"/>
      </right>
      <top style="thin">
        <color indexed="48"/>
      </top>
      <bottom style="thin">
        <color indexed="48"/>
      </bottom>
      <diagonal/>
    </border>
    <border>
      <left style="medium">
        <color indexed="64"/>
      </left>
      <right style="medium">
        <color indexed="64"/>
      </right>
      <top/>
      <bottom/>
      <diagonal/>
    </border>
    <border>
      <left style="thick">
        <color indexed="64"/>
      </left>
      <right style="thin">
        <color indexed="64"/>
      </right>
      <top style="thick">
        <color indexed="64"/>
      </top>
      <bottom/>
      <diagonal/>
    </border>
    <border>
      <left/>
      <right style="thick">
        <color indexed="64"/>
      </right>
      <top/>
      <bottom style="thick">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48"/>
      </left>
      <right style="thin">
        <color indexed="48"/>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3" tint="0.39994506668294322"/>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top/>
      <bottom style="thin">
        <color indexed="64"/>
      </bottom>
      <diagonal/>
    </border>
    <border>
      <left style="thin">
        <color theme="0" tint="-0.34998626667073579"/>
      </left>
      <right/>
      <top style="thin">
        <color indexed="64"/>
      </top>
      <bottom style="thin">
        <color indexed="64"/>
      </bottom>
      <diagonal/>
    </border>
    <border>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0" tint="-0.499984740745262"/>
      </top>
      <bottom/>
      <diagonal/>
    </border>
    <border>
      <left/>
      <right/>
      <top style="thin">
        <color theme="0" tint="-0.34998626667073579"/>
      </top>
      <bottom style="thin">
        <color theme="0" tint="-0.499984740745262"/>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theme="0" tint="-0.34998626667073579"/>
      </top>
      <bottom style="thin">
        <color theme="0" tint="-0.34998626667073579"/>
      </bottom>
      <diagonal/>
    </border>
    <border>
      <left/>
      <right style="medium">
        <color indexed="64"/>
      </right>
      <top style="thin">
        <color theme="0" tint="-0.34998626667073579"/>
      </top>
      <bottom style="thin">
        <color theme="0" tint="-0.34998626667073579"/>
      </bottom>
      <diagonal/>
    </border>
    <border>
      <left style="medium">
        <color indexed="64"/>
      </left>
      <right/>
      <top style="thin">
        <color theme="0" tint="-0.34998626667073579"/>
      </top>
      <bottom style="medium">
        <color indexed="64"/>
      </bottom>
      <diagonal/>
    </border>
    <border>
      <left/>
      <right style="medium">
        <color indexed="64"/>
      </right>
      <top style="thin">
        <color theme="0" tint="-0.34998626667073579"/>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right style="thin">
        <color theme="0" tint="-0.34998626667073579"/>
      </right>
      <top style="thin">
        <color indexed="64"/>
      </top>
      <bottom style="thin">
        <color indexed="64"/>
      </bottom>
      <diagonal/>
    </border>
    <border>
      <left style="thin">
        <color theme="0" tint="-0.34998626667073579"/>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indexed="64"/>
      </right>
      <top style="thin">
        <color theme="0" tint="-0.34998626667073579"/>
      </top>
      <bottom/>
      <diagonal/>
    </border>
    <border>
      <left/>
      <right style="thin">
        <color indexed="64"/>
      </right>
      <top style="thin">
        <color theme="0" tint="-0.34998626667073579"/>
      </top>
      <bottom style="thin">
        <color theme="0" tint="-0.499984740745262"/>
      </bottom>
      <diagonal/>
    </border>
    <border>
      <left style="medium">
        <color indexed="64"/>
      </left>
      <right/>
      <top style="medium">
        <color indexed="64"/>
      </top>
      <bottom style="medium">
        <color indexed="64"/>
      </bottom>
      <diagonal/>
    </border>
    <border>
      <left style="medium">
        <color indexed="64"/>
      </left>
      <right style="thin">
        <color theme="0" tint="-0.24994659260841701"/>
      </right>
      <top style="medium">
        <color indexed="64"/>
      </top>
      <bottom style="thin">
        <color theme="0" tint="-0.24994659260841701"/>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theme="0" tint="-0.499984740745262"/>
      </bottom>
      <diagonal/>
    </border>
    <border>
      <left style="thin">
        <color theme="0" tint="-0.34998626667073579"/>
      </left>
      <right style="thin">
        <color theme="0" tint="-0.34998626667073579"/>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theme="0" tint="-0.499984740745262"/>
      </bottom>
      <diagonal/>
    </border>
    <border>
      <left style="thin">
        <color theme="0" tint="-0.24994659260841701"/>
      </left>
      <right style="medium">
        <color indexed="64"/>
      </right>
      <top style="medium">
        <color indexed="64"/>
      </top>
      <bottom style="thin">
        <color theme="0" tint="-0.24994659260841701"/>
      </bottom>
      <diagonal/>
    </border>
    <border>
      <left style="thin">
        <color theme="0" tint="-0.34998626667073579"/>
      </left>
      <right/>
      <top style="thin">
        <color indexed="64"/>
      </top>
      <bottom/>
      <diagonal/>
    </border>
    <border>
      <left/>
      <right/>
      <top style="thin">
        <color theme="0"/>
      </top>
      <bottom/>
      <diagonal/>
    </border>
  </borders>
  <cellStyleXfs count="779">
    <xf numFmtId="0" fontId="0" fillId="0" borderId="0"/>
    <xf numFmtId="9" fontId="2" fillId="0" borderId="0" applyFont="0" applyFill="0" applyBorder="0" applyAlignment="0" applyProtection="0"/>
    <xf numFmtId="0" fontId="8" fillId="0" borderId="0"/>
    <xf numFmtId="4" fontId="10" fillId="0" borderId="0" applyFont="0" applyFill="0" applyBorder="0" applyAlignment="0" applyProtection="0"/>
    <xf numFmtId="174" fontId="10" fillId="0" borderId="0" applyFont="0" applyFill="0" applyBorder="0" applyAlignment="0" applyProtection="0"/>
    <xf numFmtId="1" fontId="10" fillId="0" borderId="0" applyFont="0" applyFill="0" applyBorder="0" applyAlignment="0" applyProtection="0"/>
    <xf numFmtId="187" fontId="10" fillId="0" borderId="0" applyFont="0" applyFill="0" applyBorder="0" applyAlignment="0" applyProtection="0"/>
    <xf numFmtId="177" fontId="10" fillId="0" borderId="0" applyFont="0" applyFill="0" applyBorder="0" applyAlignment="0" applyProtection="0"/>
    <xf numFmtId="1" fontId="10" fillId="0" borderId="0" applyFont="0" applyFill="0" applyBorder="0" applyAlignment="0" applyProtection="0"/>
    <xf numFmtId="3" fontId="10" fillId="0" borderId="0" applyFont="0" applyFill="0" applyBorder="0" applyAlignment="0" applyProtection="0"/>
    <xf numFmtId="4" fontId="10" fillId="0" borderId="0" applyFont="0" applyFill="0" applyBorder="0" applyAlignment="0" applyProtection="0"/>
    <xf numFmtId="9" fontId="10" fillId="0" borderId="0" applyFont="0" applyFill="0" applyBorder="0" applyAlignment="0" applyProtection="0"/>
    <xf numFmtId="172" fontId="10" fillId="0" borderId="0" applyFont="0" applyFill="0" applyBorder="0" applyAlignment="0" applyProtection="0"/>
    <xf numFmtId="10" fontId="10" fillId="0" borderId="0" applyFont="0" applyFill="0" applyBorder="0" applyAlignment="0" applyProtection="0"/>
    <xf numFmtId="0" fontId="10" fillId="0" borderId="7" applyNumberFormat="0" applyFont="0" applyFill="0" applyAlignment="0" applyProtection="0"/>
    <xf numFmtId="173" fontId="10" fillId="0" borderId="7" applyFont="0" applyFill="0" applyBorder="0" applyAlignment="0" applyProtection="0"/>
    <xf numFmtId="171" fontId="10" fillId="0" borderId="7" applyFont="0" applyFill="0" applyBorder="0" applyAlignment="0" applyProtection="0"/>
    <xf numFmtId="174" fontId="10" fillId="0" borderId="0" applyFont="0" applyFill="0" applyBorder="0" applyAlignment="0" applyProtection="0"/>
    <xf numFmtId="175" fontId="10" fillId="0" borderId="10" applyFont="0" applyFill="0" applyBorder="0" applyAlignment="0" applyProtection="0"/>
    <xf numFmtId="176" fontId="10" fillId="0" borderId="10" applyFont="0" applyFill="0" applyBorder="0" applyAlignment="0" applyProtection="0"/>
    <xf numFmtId="177" fontId="10" fillId="0" borderId="10" applyFont="0" applyFill="0" applyBorder="0" applyAlignment="0" applyProtection="0"/>
    <xf numFmtId="0" fontId="10" fillId="0" borderId="11" applyNumberFormat="0" applyFont="0" applyFill="0" applyAlignment="0" applyProtection="0"/>
    <xf numFmtId="178" fontId="10" fillId="0" borderId="0" applyFont="0" applyFill="0" applyBorder="0" applyAlignment="0" applyProtection="0"/>
    <xf numFmtId="179" fontId="10" fillId="0" borderId="0" applyFont="0" applyFill="0" applyBorder="0" applyAlignment="0" applyProtection="0"/>
    <xf numFmtId="180" fontId="10" fillId="0" borderId="0" applyFont="0" applyFill="0" applyBorder="0" applyAlignment="0" applyProtection="0"/>
    <xf numFmtId="181" fontId="10" fillId="0" borderId="10" applyFont="0" applyFill="0" applyBorder="0" applyAlignment="0" applyProtection="0"/>
    <xf numFmtId="182" fontId="10" fillId="0" borderId="10" applyFont="0" applyFill="0" applyBorder="0" applyAlignment="0" applyProtection="0"/>
    <xf numFmtId="183" fontId="10" fillId="0" borderId="10" applyFont="0" applyFill="0" applyBorder="0" applyAlignment="0" applyProtection="0"/>
    <xf numFmtId="0" fontId="10" fillId="0" borderId="10" applyNumberFormat="0" applyFont="0" applyFill="0" applyAlignment="0" applyProtection="0"/>
    <xf numFmtId="186" fontId="10" fillId="0" borderId="12" applyFont="0" applyFill="0" applyBorder="0" applyProtection="0">
      <alignment horizontal="center"/>
    </xf>
    <xf numFmtId="184" fontId="10" fillId="0" borderId="12" applyFont="0" applyFill="0" applyBorder="0" applyProtection="0">
      <alignment horizontal="center"/>
    </xf>
    <xf numFmtId="185" fontId="10" fillId="0" borderId="12" applyFont="0" applyFill="0" applyBorder="0" applyProtection="0">
      <alignment horizontal="left"/>
    </xf>
    <xf numFmtId="0" fontId="10" fillId="0" borderId="12" applyNumberFormat="0" applyFont="0" applyFill="0" applyAlignment="0" applyProtection="0"/>
    <xf numFmtId="0" fontId="10" fillId="1" borderId="0" applyNumberFormat="0" applyFont="0" applyFill="0" applyBorder="0" applyProtection="0">
      <alignment horizontal="fill"/>
    </xf>
    <xf numFmtId="0" fontId="10" fillId="1" borderId="0" applyNumberFormat="0" applyFont="0" applyBorder="0" applyAlignment="0" applyProtection="0"/>
    <xf numFmtId="0" fontId="10" fillId="2" borderId="0" applyNumberFormat="0" applyFont="0" applyBorder="0" applyAlignment="0" applyProtection="0"/>
    <xf numFmtId="0" fontId="10" fillId="3" borderId="0" applyNumberFormat="0" applyFont="0" applyBorder="0" applyAlignment="0" applyProtection="0"/>
    <xf numFmtId="0" fontId="11" fillId="0" borderId="7" applyNumberFormat="0" applyFill="0" applyBorder="0" applyAlignment="0" applyProtection="0"/>
    <xf numFmtId="0" fontId="12" fillId="0" borderId="7" applyNumberFormat="0" applyFill="0" applyBorder="0" applyAlignment="0" applyProtection="0"/>
    <xf numFmtId="0" fontId="10" fillId="0" borderId="0" applyNumberFormat="0" applyFont="0" applyFill="0" applyBorder="0" applyProtection="0">
      <alignment textRotation="90"/>
    </xf>
    <xf numFmtId="0" fontId="10" fillId="0" borderId="12" applyNumberFormat="0" applyFont="0" applyFill="0" applyAlignment="0" applyProtection="0"/>
    <xf numFmtId="0" fontId="10" fillId="0" borderId="11" applyNumberFormat="0" applyFont="0" applyFill="0" applyAlignment="0" applyProtection="0"/>
    <xf numFmtId="0" fontId="10" fillId="0" borderId="7" applyNumberFormat="0" applyFont="0" applyFill="0" applyAlignment="0" applyProtection="0"/>
    <xf numFmtId="186" fontId="10" fillId="0" borderId="0" applyFont="0" applyFill="0" applyBorder="0" applyProtection="0">
      <alignment horizontal="center"/>
    </xf>
    <xf numFmtId="170" fontId="9" fillId="0" borderId="0" applyFont="0" applyFill="0" applyBorder="0" applyAlignment="0" applyProtection="0">
      <alignment vertical="center"/>
    </xf>
    <xf numFmtId="4" fontId="13" fillId="0" borderId="0" applyFont="0" applyFill="0" applyBorder="0" applyAlignment="0" applyProtection="0"/>
    <xf numFmtId="168" fontId="9" fillId="0" borderId="0" applyFont="0" applyFill="0" applyBorder="0" applyAlignment="0" applyProtection="0"/>
    <xf numFmtId="0" fontId="9" fillId="0" borderId="0">
      <alignment vertical="center"/>
    </xf>
    <xf numFmtId="9" fontId="9" fillId="0" borderId="0" applyFont="0" applyFill="0" applyBorder="0" applyAlignment="0" applyProtection="0"/>
    <xf numFmtId="3" fontId="10" fillId="0" borderId="0" applyFont="0" applyFill="0" applyBorder="0" applyAlignment="0" applyProtection="0">
      <alignment horizontal="center"/>
    </xf>
    <xf numFmtId="3" fontId="14" fillId="0" borderId="0" applyFont="0" applyFill="0" applyBorder="0" applyAlignment="0" applyProtection="0">
      <alignment horizontal="center"/>
    </xf>
    <xf numFmtId="3" fontId="15" fillId="0" borderId="0" applyFont="0" applyFill="0" applyBorder="0" applyAlignment="0" applyProtection="0">
      <alignment horizontal="center"/>
    </xf>
    <xf numFmtId="3" fontId="14" fillId="0" borderId="0" applyFont="0" applyFill="0" applyBorder="0" applyAlignment="0" applyProtection="0">
      <alignment horizontal="center"/>
    </xf>
    <xf numFmtId="3" fontId="14" fillId="0" borderId="0" applyFont="0" applyFill="0" applyBorder="0" applyAlignment="0" applyProtection="0">
      <alignment horizontal="center"/>
    </xf>
    <xf numFmtId="174" fontId="15" fillId="0" borderId="0" applyFont="0" applyFill="0" applyBorder="0" applyAlignment="0" applyProtection="0">
      <alignment horizontal="center"/>
    </xf>
    <xf numFmtId="174" fontId="14" fillId="0" borderId="0" applyFont="0" applyFill="0" applyBorder="0" applyAlignment="0" applyProtection="0">
      <alignment horizontal="center"/>
    </xf>
    <xf numFmtId="174" fontId="10" fillId="0" borderId="0" applyFont="0" applyFill="0" applyBorder="0" applyAlignment="0" applyProtection="0">
      <alignment horizontal="center"/>
    </xf>
    <xf numFmtId="174" fontId="10" fillId="0" borderId="0" applyFont="0" applyFill="0" applyBorder="0" applyAlignment="0" applyProtection="0"/>
    <xf numFmtId="174" fontId="10" fillId="0" borderId="0" applyFont="0" applyFill="0" applyBorder="0" applyAlignment="0" applyProtection="0">
      <alignment horizontal="center"/>
    </xf>
    <xf numFmtId="174" fontId="10" fillId="0" borderId="0" applyFont="0" applyFill="0" applyBorder="0" applyAlignment="0" applyProtection="0">
      <alignment horizontal="center"/>
    </xf>
    <xf numFmtId="188" fontId="16" fillId="0" borderId="0" applyFont="0" applyFill="0" applyBorder="0" applyAlignment="0" applyProtection="0"/>
    <xf numFmtId="189" fontId="16" fillId="0" borderId="0" applyFont="0" applyFill="0" applyBorder="0" applyAlignment="0" applyProtection="0"/>
    <xf numFmtId="1" fontId="15" fillId="0" borderId="0" applyFont="0" applyFill="0" applyBorder="0" applyAlignment="0" applyProtection="0">
      <alignment horizontal="center"/>
    </xf>
    <xf numFmtId="1" fontId="10" fillId="0" borderId="0" applyFont="0" applyFill="0" applyBorder="0" applyAlignment="0" applyProtection="0"/>
    <xf numFmtId="1" fontId="10" fillId="0" borderId="0" applyFont="0" applyFill="0" applyBorder="0" applyAlignment="0" applyProtection="0">
      <alignment horizontal="center"/>
    </xf>
    <xf numFmtId="190" fontId="10" fillId="0" borderId="0" applyFont="0" applyFill="0" applyBorder="0" applyAlignment="0" applyProtection="0">
      <alignment horizontal="center"/>
    </xf>
    <xf numFmtId="190" fontId="15" fillId="0" borderId="0" applyFont="0" applyFill="0" applyBorder="0" applyAlignment="0" applyProtection="0">
      <alignment horizontal="center"/>
    </xf>
    <xf numFmtId="10" fontId="10" fillId="0" borderId="0" applyFont="0" applyFill="0" applyBorder="0" applyAlignment="0" applyProtection="0">
      <alignment horizontal="center"/>
    </xf>
    <xf numFmtId="10" fontId="15" fillId="0" borderId="0" applyFont="0" applyFill="0" applyBorder="0" applyAlignment="0" applyProtection="0">
      <alignment horizontal="center"/>
    </xf>
    <xf numFmtId="1" fontId="17" fillId="0" borderId="0" applyFont="0" applyFill="0" applyBorder="0" applyAlignment="0" applyProtection="0"/>
    <xf numFmtId="3" fontId="17" fillId="0" borderId="0" applyFont="0" applyFill="0" applyBorder="0" applyAlignment="0" applyProtection="0"/>
    <xf numFmtId="2" fontId="17" fillId="0" borderId="0" applyFont="0" applyFill="0" applyBorder="0" applyAlignment="0" applyProtection="0"/>
    <xf numFmtId="4" fontId="17" fillId="0" borderId="0" applyFont="0" applyFill="0" applyBorder="0" applyAlignment="0" applyProtection="0"/>
    <xf numFmtId="9" fontId="17" fillId="0" borderId="0" applyFont="0" applyFill="0" applyBorder="0" applyAlignment="0" applyProtection="0"/>
    <xf numFmtId="172" fontId="17" fillId="0" borderId="0" applyFont="0" applyFill="0" applyBorder="0" applyAlignment="0" applyProtection="0"/>
    <xf numFmtId="10" fontId="17" fillId="0" borderId="0" applyFont="0" applyFill="0" applyBorder="0" applyAlignment="0" applyProtection="0"/>
    <xf numFmtId="173" fontId="17" fillId="0" borderId="0" applyFont="0" applyFill="0" applyBorder="0" applyAlignment="0" applyProtection="0"/>
    <xf numFmtId="171" fontId="17" fillId="0" borderId="0" applyFont="0" applyFill="0" applyBorder="0" applyAlignment="0" applyProtection="0"/>
    <xf numFmtId="191" fontId="17" fillId="0" borderId="0" applyFont="0" applyFill="0" applyBorder="0" applyAlignment="0" applyProtection="0"/>
    <xf numFmtId="174" fontId="17" fillId="0" borderId="0" applyFont="0" applyFill="0" applyBorder="0" applyAlignment="0" applyProtection="0"/>
    <xf numFmtId="175" fontId="17" fillId="0" borderId="0" applyFont="0" applyFill="0" applyBorder="0" applyAlignment="0" applyProtection="0"/>
    <xf numFmtId="176" fontId="17" fillId="0" borderId="0" applyFont="0" applyFill="0" applyBorder="0" applyAlignment="0" applyProtection="0"/>
    <xf numFmtId="177" fontId="17" fillId="0" borderId="0" applyFont="0" applyFill="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178" fontId="17" fillId="0" borderId="0" applyFont="0" applyFill="0" applyBorder="0" applyAlignment="0" applyProtection="0"/>
    <xf numFmtId="179" fontId="17" fillId="0" borderId="0" applyFont="0" applyFill="0" applyBorder="0" applyAlignment="0" applyProtection="0"/>
    <xf numFmtId="192" fontId="17" fillId="0" borderId="0" applyFont="0" applyFill="0" applyBorder="0" applyAlignment="0" applyProtection="0"/>
    <xf numFmtId="180" fontId="17" fillId="0" borderId="0" applyFont="0" applyFill="0" applyBorder="0" applyAlignment="0" applyProtection="0"/>
    <xf numFmtId="181" fontId="17" fillId="0" borderId="0" applyFont="0" applyFill="0" applyBorder="0" applyAlignment="0" applyProtection="0"/>
    <xf numFmtId="182" fontId="17" fillId="0" borderId="0" applyFont="0" applyFill="0" applyBorder="0" applyAlignment="0" applyProtection="0"/>
    <xf numFmtId="183" fontId="17" fillId="0" borderId="0" applyFont="0" applyFill="0" applyBorder="0" applyAlignment="0" applyProtection="0"/>
    <xf numFmtId="193" fontId="17" fillId="0" borderId="0" applyFont="0" applyFill="0" applyBorder="0" applyAlignment="0" applyProtection="0"/>
    <xf numFmtId="194" fontId="17" fillId="0" borderId="0" applyFont="0" applyFill="0" applyBorder="0" applyAlignment="0" applyProtection="0"/>
    <xf numFmtId="195" fontId="17" fillId="0" borderId="0" applyFont="0" applyFill="0" applyBorder="0" applyAlignment="0" applyProtection="0"/>
    <xf numFmtId="196" fontId="17" fillId="0" borderId="0" applyFont="0" applyFill="0" applyBorder="0" applyAlignment="0" applyProtection="0"/>
    <xf numFmtId="197" fontId="17" fillId="0" borderId="0" applyFont="0" applyFill="0" applyBorder="0" applyAlignment="0" applyProtection="0"/>
    <xf numFmtId="198" fontId="17" fillId="0" borderId="0" applyFont="0" applyFill="0" applyBorder="0" applyAlignment="0" applyProtection="0"/>
    <xf numFmtId="199" fontId="17" fillId="0" borderId="0" applyFont="0" applyFill="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186" fontId="15" fillId="0" borderId="12" applyFont="0" applyFill="0" applyBorder="0" applyProtection="0">
      <alignment horizontal="center"/>
    </xf>
    <xf numFmtId="3" fontId="8" fillId="0" borderId="0"/>
    <xf numFmtId="0" fontId="10" fillId="1" borderId="0" applyNumberFormat="0" applyFont="0" applyFill="0" applyBorder="0" applyProtection="0">
      <alignment horizontal="fill"/>
    </xf>
    <xf numFmtId="0" fontId="10" fillId="1" borderId="0" applyNumberFormat="0" applyFont="0" applyBorder="0" applyAlignment="0" applyProtection="0"/>
    <xf numFmtId="0" fontId="10" fillId="2" borderId="0" applyNumberFormat="0" applyFont="0" applyBorder="0" applyAlignment="0" applyProtection="0"/>
    <xf numFmtId="0" fontId="10" fillId="3" borderId="0" applyNumberFormat="0" applyFont="0" applyBorder="0" applyAlignment="0" applyProtection="0"/>
    <xf numFmtId="0" fontId="11" fillId="0" borderId="7" applyNumberFormat="0" applyFill="0" applyBorder="0" applyAlignment="0" applyProtection="0"/>
    <xf numFmtId="0" fontId="12" fillId="0" borderId="7" applyNumberFormat="0" applyFill="0" applyBorder="0" applyAlignment="0" applyProtection="0"/>
    <xf numFmtId="0" fontId="10" fillId="0" borderId="0" applyNumberFormat="0" applyFont="0" applyFill="0" applyBorder="0" applyProtection="0">
      <alignment textRotation="90"/>
    </xf>
    <xf numFmtId="0" fontId="19" fillId="15"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5"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23" borderId="14" applyNumberFormat="0" applyAlignment="0" applyProtection="0"/>
    <xf numFmtId="0" fontId="22" fillId="23" borderId="14" applyNumberFormat="0" applyAlignment="0" applyProtection="0"/>
    <xf numFmtId="0" fontId="23" fillId="0" borderId="15" applyNumberFormat="0" applyFill="0" applyAlignment="0" applyProtection="0"/>
    <xf numFmtId="0" fontId="24" fillId="24" borderId="16" applyNumberFormat="0" applyAlignment="0" applyProtection="0"/>
    <xf numFmtId="0" fontId="9" fillId="25" borderId="17" applyNumberFormat="0" applyFont="0" applyAlignment="0" applyProtection="0"/>
    <xf numFmtId="0" fontId="10" fillId="0" borderId="12" applyNumberFormat="0" applyFont="0" applyFill="0" applyAlignment="0" applyProtection="0"/>
    <xf numFmtId="0" fontId="10" fillId="0" borderId="11" applyNumberFormat="0" applyFont="0" applyFill="0" applyAlignment="0" applyProtection="0"/>
    <xf numFmtId="0" fontId="10" fillId="0" borderId="7" applyNumberFormat="0" applyFont="0" applyFill="0" applyAlignment="0" applyProtection="0"/>
    <xf numFmtId="14" fontId="25" fillId="0" borderId="0" applyFont="0" applyFill="0" applyBorder="0" applyProtection="0">
      <alignment horizontal="center" vertical="center"/>
    </xf>
    <xf numFmtId="186" fontId="10" fillId="0" borderId="0" applyFont="0" applyFill="0" applyBorder="0" applyProtection="0">
      <alignment horizontal="center"/>
    </xf>
    <xf numFmtId="186" fontId="15" fillId="0" borderId="0" applyFont="0" applyFill="0" applyBorder="0" applyProtection="0">
      <alignment horizontal="center"/>
    </xf>
    <xf numFmtId="200" fontId="25" fillId="0" borderId="0" applyFont="0" applyFill="0" applyBorder="0" applyAlignment="0" applyProtection="0">
      <alignment horizontal="center"/>
    </xf>
    <xf numFmtId="0" fontId="26" fillId="10" borderId="14" applyNumberFormat="0" applyAlignment="0" applyProtection="0"/>
    <xf numFmtId="170" fontId="8" fillId="0" borderId="0" applyFont="0" applyFill="0" applyBorder="0" applyAlignment="0" applyProtection="0"/>
    <xf numFmtId="201" fontId="9" fillId="0" borderId="0" applyFont="0" applyFill="0" applyBorder="0" applyAlignment="0" applyProtection="0"/>
    <xf numFmtId="201" fontId="9"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202" fontId="8" fillId="0" borderId="0" applyFont="0" applyFill="0" applyBorder="0" applyAlignment="0" applyProtection="0"/>
    <xf numFmtId="0" fontId="27" fillId="0" borderId="0" applyNumberFormat="0" applyFill="0" applyBorder="0" applyAlignment="0" applyProtection="0"/>
    <xf numFmtId="0" fontId="28" fillId="7" borderId="0" applyNumberFormat="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26" fillId="10" borderId="14" applyNumberFormat="0" applyAlignment="0" applyProtection="0"/>
    <xf numFmtId="0" fontId="21" fillId="6" borderId="0" applyNumberFormat="0" applyBorder="0" applyAlignment="0" applyProtection="0"/>
    <xf numFmtId="203" fontId="25" fillId="0" borderId="0" applyFont="0" applyFill="0" applyBorder="0" applyAlignment="0" applyProtection="0">
      <alignment vertical="center"/>
    </xf>
    <xf numFmtId="204" fontId="25" fillId="0" borderId="0" applyFont="0" applyFill="0" applyBorder="0" applyAlignment="0" applyProtection="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3" fillId="0" borderId="15" applyNumberFormat="0" applyFill="0" applyAlignment="0" applyProtection="0"/>
    <xf numFmtId="168" fontId="9" fillId="0" borderId="0" applyFont="0" applyFill="0" applyBorder="0" applyAlignment="0" applyProtection="0"/>
    <xf numFmtId="4" fontId="13"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168" fontId="36" fillId="0" borderId="0" applyFont="0" applyFill="0" applyBorder="0" applyAlignment="0" applyProtection="0"/>
    <xf numFmtId="4" fontId="13" fillId="0" borderId="0" applyFont="0" applyFill="0" applyBorder="0" applyAlignment="0" applyProtection="0"/>
    <xf numFmtId="168" fontId="36" fillId="0" borderId="0" applyFont="0" applyFill="0" applyBorder="0" applyAlignment="0" applyProtection="0"/>
    <xf numFmtId="168" fontId="9" fillId="0" borderId="0" applyFont="0" applyFill="0" applyBorder="0" applyAlignment="0" applyProtection="0"/>
    <xf numFmtId="168" fontId="8" fillId="0" borderId="0" applyFont="0" applyFill="0" applyBorder="0" applyAlignment="0" applyProtection="0"/>
    <xf numFmtId="17" fontId="16" fillId="0" borderId="0" applyFont="0" applyFill="0" applyBorder="0" applyAlignment="0" applyProtection="0"/>
    <xf numFmtId="0" fontId="37" fillId="26" borderId="0" applyNumberFormat="0" applyBorder="0" applyAlignment="0" applyProtection="0"/>
    <xf numFmtId="0" fontId="37" fillId="26" borderId="0" applyNumberFormat="0" applyBorder="0" applyAlignment="0" applyProtection="0"/>
    <xf numFmtId="0" fontId="9" fillId="0" borderId="0"/>
    <xf numFmtId="0" fontId="9" fillId="0" borderId="0"/>
    <xf numFmtId="0" fontId="36" fillId="0" borderId="0"/>
    <xf numFmtId="0" fontId="9" fillId="0" borderId="0"/>
    <xf numFmtId="0" fontId="2" fillId="0" borderId="0"/>
    <xf numFmtId="0" fontId="9" fillId="0" borderId="0"/>
    <xf numFmtId="0" fontId="9" fillId="0" borderId="0"/>
    <xf numFmtId="0" fontId="9" fillId="0" borderId="0"/>
    <xf numFmtId="0" fontId="9" fillId="0" borderId="0"/>
    <xf numFmtId="0" fontId="9" fillId="0" borderId="0"/>
    <xf numFmtId="0" fontId="8" fillId="0" borderId="0"/>
    <xf numFmtId="0" fontId="18" fillId="0" borderId="0"/>
    <xf numFmtId="0" fontId="18" fillId="0" borderId="0"/>
    <xf numFmtId="0" fontId="36" fillId="0" borderId="0"/>
    <xf numFmtId="0" fontId="2" fillId="0" borderId="0"/>
    <xf numFmtId="0" fontId="2" fillId="0" borderId="0"/>
    <xf numFmtId="0" fontId="2" fillId="0" borderId="0"/>
    <xf numFmtId="0" fontId="8" fillId="0" borderId="0"/>
    <xf numFmtId="0" fontId="2"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9" fillId="0" borderId="0"/>
    <xf numFmtId="0" fontId="8" fillId="0" borderId="0"/>
    <xf numFmtId="0" fontId="9" fillId="0" borderId="0"/>
    <xf numFmtId="0" fontId="8" fillId="0" borderId="0"/>
    <xf numFmtId="0" fontId="36" fillId="0" borderId="0"/>
    <xf numFmtId="0" fontId="9" fillId="0" borderId="0"/>
    <xf numFmtId="0" fontId="8" fillId="0" borderId="0"/>
    <xf numFmtId="0" fontId="8" fillId="0" borderId="0"/>
    <xf numFmtId="0" fontId="2" fillId="0" borderId="0"/>
    <xf numFmtId="0" fontId="2" fillId="0" borderId="0"/>
    <xf numFmtId="0" fontId="2" fillId="0" borderId="0"/>
    <xf numFmtId="0" fontId="8" fillId="0" borderId="0"/>
    <xf numFmtId="0" fontId="9" fillId="0" borderId="0"/>
    <xf numFmtId="0" fontId="2" fillId="0" borderId="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2" fillId="0" borderId="0"/>
    <xf numFmtId="0" fontId="2" fillId="0" borderId="0"/>
    <xf numFmtId="0" fontId="2" fillId="0" borderId="0"/>
    <xf numFmtId="0" fontId="8" fillId="0" borderId="0"/>
    <xf numFmtId="0" fontId="9"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2" fillId="0" borderId="0"/>
    <xf numFmtId="0" fontId="9" fillId="0" borderId="0"/>
    <xf numFmtId="0" fontId="9" fillId="0" borderId="0"/>
    <xf numFmtId="0" fontId="36" fillId="0" borderId="0"/>
    <xf numFmtId="0" fontId="9" fillId="0" borderId="0"/>
    <xf numFmtId="0" fontId="9" fillId="25" borderId="17" applyNumberFormat="0" applyFont="0" applyAlignment="0" applyProtection="0"/>
    <xf numFmtId="0" fontId="38" fillId="23" borderId="21" applyNumberFormat="0" applyAlignment="0" applyProtection="0"/>
    <xf numFmtId="205" fontId="25" fillId="0" borderId="0" applyFont="0" applyFill="0" applyBorder="0" applyAlignment="0" applyProtection="0">
      <alignment horizontal="center" vertical="top"/>
    </xf>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2"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197" fontId="17" fillId="0" borderId="0" applyNumberFormat="0" applyFont="0" applyFill="0" applyBorder="0" applyProtection="0">
      <alignment horizontal="fill"/>
    </xf>
    <xf numFmtId="0" fontId="17" fillId="0" borderId="0" applyNumberFormat="0" applyFont="0" applyFill="0" applyBorder="0" applyProtection="0">
      <alignment wrapText="1"/>
    </xf>
    <xf numFmtId="0" fontId="28" fillId="7" borderId="0" applyNumberFormat="0" applyBorder="0" applyAlignment="0" applyProtection="0"/>
    <xf numFmtId="0" fontId="38" fillId="23" borderId="21" applyNumberFormat="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27"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42" fillId="0" borderId="22" applyNumberFormat="0" applyFill="0" applyAlignment="0" applyProtection="0"/>
    <xf numFmtId="0" fontId="24" fillId="24" borderId="16" applyNumberFormat="0" applyAlignment="0" applyProtection="0"/>
    <xf numFmtId="0" fontId="20" fillId="0" borderId="0" applyNumberFormat="0" applyFill="0" applyBorder="0" applyAlignment="0" applyProtection="0"/>
    <xf numFmtId="0" fontId="8" fillId="0" borderId="0"/>
    <xf numFmtId="170" fontId="2" fillId="0" borderId="0" applyFont="0" applyFill="0" applyBorder="0" applyAlignment="0" applyProtection="0"/>
    <xf numFmtId="0" fontId="2" fillId="0" borderId="0"/>
    <xf numFmtId="0" fontId="2" fillId="0" borderId="0"/>
    <xf numFmtId="0" fontId="2" fillId="0" borderId="0"/>
    <xf numFmtId="0" fontId="2" fillId="0" borderId="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7" fontId="9" fillId="0" borderId="0" applyFont="0" applyFill="0" applyBorder="0" applyAlignment="0" applyProtection="0"/>
    <xf numFmtId="3" fontId="8" fillId="0" borderId="0" applyBorder="0"/>
    <xf numFmtId="0" fontId="43" fillId="27" borderId="0"/>
    <xf numFmtId="0" fontId="44" fillId="0" borderId="0" applyNumberFormat="0" applyFill="0" applyBorder="0" applyAlignment="0"/>
    <xf numFmtId="3" fontId="9" fillId="0" borderId="7" applyFill="0" applyProtection="0">
      <alignment vertical="center" wrapText="1"/>
    </xf>
    <xf numFmtId="0" fontId="45" fillId="0" borderId="0"/>
    <xf numFmtId="0" fontId="46" fillId="0" borderId="0" applyNumberFormat="0"/>
    <xf numFmtId="0" fontId="9" fillId="0" borderId="0" applyFont="0" applyFill="0" applyBorder="0" applyAlignment="0" applyProtection="0"/>
    <xf numFmtId="3" fontId="9" fillId="28" borderId="0" applyFont="0" applyFill="0" applyBorder="0" applyAlignment="0" applyProtection="0"/>
    <xf numFmtId="206" fontId="47" fillId="0" borderId="0" applyFont="0" applyFill="0" applyBorder="0">
      <alignment horizontal="right"/>
      <protection locked="0"/>
    </xf>
    <xf numFmtId="207" fontId="8" fillId="0" borderId="0">
      <alignment horizontal="center"/>
    </xf>
    <xf numFmtId="0" fontId="9"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208" fontId="9" fillId="28" borderId="0" applyFont="0" applyFill="0" applyBorder="0" applyAlignment="0" applyProtection="0"/>
    <xf numFmtId="0" fontId="9" fillId="23" borderId="23">
      <alignment horizontal="center"/>
    </xf>
    <xf numFmtId="14" fontId="47" fillId="29" borderId="0" applyFont="0" applyBorder="0" applyAlignment="0">
      <alignment vertical="top"/>
    </xf>
    <xf numFmtId="209" fontId="47" fillId="29" borderId="0" applyFont="0" applyBorder="0" applyAlignment="0">
      <alignment vertical="top"/>
    </xf>
    <xf numFmtId="14" fontId="47" fillId="0" borderId="0" applyFont="0" applyFill="0" applyBorder="0" applyProtection="0">
      <alignment horizontal="center"/>
      <protection locked="0"/>
    </xf>
    <xf numFmtId="14" fontId="9" fillId="0" borderId="0" applyFill="0" applyBorder="0" applyProtection="0">
      <alignment vertical="center" wrapText="1"/>
    </xf>
    <xf numFmtId="210" fontId="48" fillId="0" borderId="0" applyFill="0" applyBorder="0">
      <alignment horizontal="right"/>
    </xf>
    <xf numFmtId="0" fontId="48" fillId="0" borderId="8" applyBorder="0"/>
    <xf numFmtId="0" fontId="49" fillId="0" borderId="24" applyNumberFormat="0" applyFont="0" applyAlignment="0">
      <alignment horizontal="left"/>
    </xf>
    <xf numFmtId="0" fontId="50" fillId="0" borderId="0" applyNumberFormat="0" applyFont="0" applyFill="0" applyBorder="0" applyAlignment="0">
      <alignment horizontal="left" vertical="top"/>
    </xf>
    <xf numFmtId="2" fontId="9" fillId="28" borderId="0" applyFont="0" applyFill="0" applyBorder="0" applyAlignment="0" applyProtection="0"/>
    <xf numFmtId="38" fontId="48" fillId="30" borderId="0" applyNumberFormat="0" applyBorder="0" applyAlignment="0" applyProtection="0"/>
    <xf numFmtId="211"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211" fontId="48" fillId="0" borderId="0" applyFill="0" applyBorder="0">
      <alignment horizontal="right"/>
      <protection locked="0"/>
    </xf>
    <xf numFmtId="211" fontId="48" fillId="0" borderId="0" applyFill="0" applyBorder="0">
      <alignment horizontal="right"/>
      <protection locked="0"/>
    </xf>
    <xf numFmtId="211" fontId="48" fillId="0" borderId="0" applyFill="0" applyBorder="0">
      <alignment horizontal="right"/>
      <protection locked="0"/>
    </xf>
    <xf numFmtId="211"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0" fontId="48" fillId="0" borderId="0" applyFill="0" applyBorder="0">
      <alignment horizontal="right"/>
      <protection locked="0"/>
    </xf>
    <xf numFmtId="0" fontId="51" fillId="0" borderId="0">
      <alignment horizontal="left"/>
    </xf>
    <xf numFmtId="10" fontId="48" fillId="30" borderId="7" applyNumberFormat="0" applyBorder="0" applyAlignment="0" applyProtection="0"/>
    <xf numFmtId="0" fontId="52" fillId="31" borderId="0"/>
    <xf numFmtId="212" fontId="9" fillId="0" borderId="0" applyFont="0" applyFill="0" applyBorder="0" applyAlignment="0" applyProtection="0"/>
    <xf numFmtId="0" fontId="53" fillId="0" borderId="25"/>
    <xf numFmtId="3" fontId="9" fillId="0" borderId="0" applyFont="0" applyFill="0" applyBorder="0" applyAlignment="0" applyProtection="0"/>
    <xf numFmtId="0" fontId="47" fillId="29" borderId="0" applyNumberFormat="0" applyFont="0" applyBorder="0" applyAlignment="0">
      <alignment vertical="top"/>
    </xf>
    <xf numFmtId="213" fontId="54" fillId="0" borderId="0"/>
    <xf numFmtId="0" fontId="55" fillId="30" borderId="0">
      <alignment horizontal="right"/>
    </xf>
    <xf numFmtId="0" fontId="56" fillId="32" borderId="9"/>
    <xf numFmtId="10"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214" fontId="48" fillId="0" borderId="0" applyFont="0" applyFill="0" applyBorder="0">
      <alignment horizontal="right"/>
      <protection locked="0"/>
    </xf>
    <xf numFmtId="4" fontId="55" fillId="33" borderId="26" applyNumberFormat="0" applyProtection="0">
      <alignment horizontal="left" vertical="center" indent="1"/>
    </xf>
    <xf numFmtId="215" fontId="57" fillId="0" borderId="0"/>
    <xf numFmtId="0" fontId="43" fillId="27" borderId="0"/>
    <xf numFmtId="0" fontId="43" fillId="27" borderId="0"/>
    <xf numFmtId="0" fontId="53" fillId="0" borderId="0"/>
    <xf numFmtId="0" fontId="44" fillId="0" borderId="27" applyBorder="0"/>
    <xf numFmtId="0" fontId="58" fillId="0" borderId="28" applyBorder="0"/>
    <xf numFmtId="0" fontId="59" fillId="0" borderId="29" applyBorder="0"/>
    <xf numFmtId="3" fontId="9" fillId="0" borderId="0" applyFont="0" applyFill="0" applyBorder="0" applyAlignment="0" applyProtection="0"/>
    <xf numFmtId="216" fontId="9" fillId="0" borderId="0" applyFont="0" applyFill="0" applyBorder="0" applyAlignment="0" applyProtection="0"/>
    <xf numFmtId="217" fontId="9" fillId="0" borderId="0" applyFont="0" applyFill="0" applyBorder="0" applyAlignment="0" applyProtection="0"/>
    <xf numFmtId="0" fontId="60" fillId="0" borderId="0" applyFont="0" applyFill="0" applyBorder="0" applyAlignment="0" applyProtection="0"/>
    <xf numFmtId="166" fontId="61" fillId="0" borderId="0" applyFont="0" applyFill="0" applyBorder="0" applyAlignment="0" applyProtection="0"/>
    <xf numFmtId="0" fontId="61" fillId="0" borderId="0"/>
    <xf numFmtId="0" fontId="8" fillId="0" borderId="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173" fontId="10" fillId="0" borderId="7" applyFont="0" applyFill="0" applyBorder="0" applyAlignment="0" applyProtection="0"/>
    <xf numFmtId="171" fontId="10" fillId="0" borderId="7" applyFont="0" applyFill="0" applyBorder="0" applyAlignment="0" applyProtection="0"/>
    <xf numFmtId="0" fontId="18" fillId="11" borderId="0" applyNumberFormat="0" applyBorder="0" applyAlignment="0" applyProtection="0"/>
    <xf numFmtId="0" fontId="18" fillId="13" borderId="0" applyNumberFormat="0" applyBorder="0" applyAlignment="0" applyProtection="0"/>
    <xf numFmtId="0" fontId="18" fillId="8" borderId="0" applyNumberFormat="0" applyBorder="0" applyAlignment="0" applyProtection="0"/>
    <xf numFmtId="0" fontId="18" fillId="14" borderId="0" applyNumberFormat="0" applyBorder="0" applyAlignment="0" applyProtection="0"/>
    <xf numFmtId="0" fontId="19" fillId="15"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9" fillId="16" borderId="0" applyNumberFormat="0" applyBorder="0" applyAlignment="0" applyProtection="0"/>
    <xf numFmtId="0" fontId="20" fillId="0" borderId="0" applyNumberFormat="0" applyFill="0" applyBorder="0" applyAlignment="0" applyProtection="0"/>
    <xf numFmtId="3" fontId="9" fillId="0" borderId="7" applyFill="0" applyProtection="0">
      <alignment vertical="center" wrapText="1"/>
    </xf>
    <xf numFmtId="0" fontId="22" fillId="23" borderId="30" applyNumberFormat="0" applyAlignment="0" applyProtection="0"/>
    <xf numFmtId="0" fontId="8" fillId="0" borderId="0" applyNumberFormat="0" applyFont="0" applyFill="0" applyBorder="0" applyProtection="0">
      <alignment horizontal="center" vertical="center" wrapText="1"/>
    </xf>
    <xf numFmtId="0" fontId="9" fillId="0" borderId="0" applyFont="0" applyFill="0" applyBorder="0" applyAlignment="0" applyProtection="0"/>
    <xf numFmtId="3" fontId="9" fillId="28" borderId="0" applyFont="0" applyFill="0" applyBorder="0" applyAlignment="0" applyProtection="0"/>
    <xf numFmtId="0" fontId="2" fillId="4" borderId="13" applyNumberFormat="0" applyFont="0" applyAlignment="0" applyProtection="0"/>
    <xf numFmtId="0" fontId="9" fillId="0" borderId="0" applyFont="0" applyFill="0" applyBorder="0" applyAlignment="0" applyProtection="0"/>
    <xf numFmtId="167" fontId="9" fillId="0" borderId="0" applyFont="0" applyFill="0" applyBorder="0" applyAlignment="0" applyProtection="0"/>
    <xf numFmtId="208" fontId="9" fillId="28" borderId="0" applyFont="0" applyFill="0" applyBorder="0" applyAlignment="0" applyProtection="0"/>
    <xf numFmtId="0" fontId="26" fillId="10" borderId="30" applyNumberFormat="0" applyAlignment="0" applyProtection="0"/>
    <xf numFmtId="170" fontId="9" fillId="0" borderId="0" applyFont="0" applyFill="0" applyBorder="0" applyAlignment="0" applyProtection="0"/>
    <xf numFmtId="170" fontId="8"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8" fillId="0" borderId="0" applyFont="0" applyFill="0" applyBorder="0" applyAlignment="0" applyProtection="0"/>
    <xf numFmtId="170" fontId="8" fillId="0" borderId="0" applyFont="0" applyFill="0" applyBorder="0" applyAlignment="0" applyProtection="0"/>
    <xf numFmtId="201" fontId="9" fillId="0" borderId="0" applyFont="0" applyFill="0" applyBorder="0" applyAlignment="0" applyProtection="0"/>
    <xf numFmtId="202" fontId="9" fillId="0" borderId="0" applyFont="0" applyFill="0" applyBorder="0" applyAlignment="0" applyProtection="0"/>
    <xf numFmtId="201" fontId="9" fillId="0" borderId="0" applyFont="0" applyFill="0" applyBorder="0" applyAlignment="0" applyProtection="0"/>
    <xf numFmtId="2" fontId="9" fillId="28" borderId="0" applyFont="0" applyFill="0" applyBorder="0" applyAlignment="0" applyProtection="0"/>
    <xf numFmtId="0" fontId="21" fillId="6"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9" fillId="0" borderId="0" applyFont="0" applyFill="0" applyBorder="0" applyAlignment="0" applyProtection="0"/>
    <xf numFmtId="40" fontId="13"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8"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70" fontId="9" fillId="0" borderId="0" applyFont="0" applyFill="0" applyBorder="0" applyAlignment="0" applyProtection="0"/>
    <xf numFmtId="3" fontId="9" fillId="0" borderId="0" applyFont="0" applyFill="0" applyBorder="0" applyAlignment="0" applyProtection="0"/>
    <xf numFmtId="0" fontId="2" fillId="0" borderId="0"/>
    <xf numFmtId="0" fontId="2" fillId="0" borderId="0"/>
    <xf numFmtId="0" fontId="18" fillId="0" borderId="0"/>
    <xf numFmtId="0" fontId="8" fillId="0" borderId="0"/>
    <xf numFmtId="0" fontId="9" fillId="25" borderId="31" applyNumberFormat="0" applyFont="0" applyAlignment="0" applyProtection="0"/>
    <xf numFmtId="10" fontId="9" fillId="0" borderId="0" applyFont="0" applyFill="0" applyBorder="0" applyAlignment="0" applyProtection="0"/>
    <xf numFmtId="9" fontId="9" fillId="0" borderId="0" applyFont="0" applyFill="0" applyBorder="0" applyAlignment="0" applyProtection="0"/>
    <xf numFmtId="9" fontId="13" fillId="0" borderId="0" applyFont="0" applyFill="0" applyBorder="0" applyAlignment="0" applyProtection="0"/>
    <xf numFmtId="0" fontId="38" fillId="23" borderId="32" applyNumberFormat="0" applyAlignment="0" applyProtection="0"/>
    <xf numFmtId="0" fontId="29" fillId="0" borderId="18" applyNumberFormat="0" applyFill="0" applyAlignment="0" applyProtection="0"/>
    <xf numFmtId="0" fontId="30" fillId="0" borderId="19" applyNumberFormat="0" applyFill="0" applyAlignment="0" applyProtection="0"/>
    <xf numFmtId="0" fontId="31" fillId="0" borderId="20" applyNumberFormat="0" applyFill="0" applyAlignment="0" applyProtection="0"/>
    <xf numFmtId="0" fontId="31" fillId="0" borderId="0" applyNumberFormat="0" applyFill="0" applyBorder="0" applyAlignment="0" applyProtection="0"/>
    <xf numFmtId="0" fontId="42" fillId="0" borderId="33" applyNumberFormat="0" applyFill="0" applyAlignment="0" applyProtection="0"/>
    <xf numFmtId="3" fontId="9" fillId="0" borderId="0" applyFont="0" applyFill="0" applyBorder="0" applyAlignment="0" applyProtection="0"/>
    <xf numFmtId="3" fontId="9" fillId="0" borderId="7" applyFill="0" applyProtection="0">
      <alignment vertical="center" wrapText="1"/>
    </xf>
    <xf numFmtId="3" fontId="9" fillId="0" borderId="7" applyFill="0" applyProtection="0">
      <alignment vertical="center" wrapText="1"/>
    </xf>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22" fillId="23" borderId="30" applyNumberForma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48" fillId="0" borderId="8" applyBorder="0"/>
    <xf numFmtId="0" fontId="48" fillId="0" borderId="8" applyBorder="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10" fontId="48" fillId="30" borderId="34" applyNumberFormat="0" applyBorder="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26" fillId="10" borderId="30" applyNumberForma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9" fillId="25" borderId="31" applyNumberFormat="0" applyFon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4" fontId="55" fillId="33" borderId="26" applyNumberFormat="0" applyProtection="0">
      <alignment horizontal="left" vertical="center" indent="1"/>
    </xf>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38" fillId="23" borderId="32" applyNumberFormat="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0" fontId="42" fillId="0" borderId="33" applyNumberFormat="0" applyFill="0" applyAlignment="0" applyProtection="0"/>
    <xf numFmtId="168" fontId="2" fillId="0" borderId="0" applyFont="0" applyFill="0" applyBorder="0" applyAlignment="0" applyProtection="0"/>
    <xf numFmtId="0" fontId="22" fillId="23" borderId="30" applyNumberFormat="0" applyAlignment="0" applyProtection="0"/>
    <xf numFmtId="170" fontId="9" fillId="0" borderId="0" applyFont="0" applyFill="0" applyBorder="0" applyAlignment="0" applyProtection="0"/>
    <xf numFmtId="170" fontId="9" fillId="0" borderId="0" applyFont="0" applyFill="0" applyBorder="0" applyAlignment="0" applyProtection="0"/>
    <xf numFmtId="0" fontId="26" fillId="10" borderId="30" applyNumberFormat="0" applyAlignment="0" applyProtection="0"/>
    <xf numFmtId="168" fontId="9" fillId="0" borderId="0" applyFont="0" applyFill="0" applyBorder="0" applyAlignment="0" applyProtection="0"/>
    <xf numFmtId="168" fontId="9" fillId="0" borderId="0" applyFont="0" applyFill="0" applyBorder="0" applyAlignment="0" applyProtection="0"/>
    <xf numFmtId="0" fontId="9" fillId="0" borderId="0"/>
    <xf numFmtId="0" fontId="18" fillId="0" borderId="0"/>
    <xf numFmtId="0" fontId="18" fillId="0" borderId="0"/>
    <xf numFmtId="0" fontId="18" fillId="0" borderId="0"/>
    <xf numFmtId="0" fontId="9" fillId="25" borderId="31" applyNumberFormat="0" applyFont="0" applyAlignment="0" applyProtection="0"/>
    <xf numFmtId="0" fontId="38" fillId="23" borderId="32" applyNumberFormat="0" applyAlignment="0" applyProtection="0"/>
    <xf numFmtId="4" fontId="55" fillId="33" borderId="26" applyNumberFormat="0" applyProtection="0">
      <alignment horizontal="left" vertical="center" indent="1"/>
    </xf>
    <xf numFmtId="168" fontId="2" fillId="0" borderId="0" applyFont="0" applyFill="0" applyBorder="0" applyAlignment="0" applyProtection="0"/>
    <xf numFmtId="0" fontId="26" fillId="10" borderId="41" applyNumberFormat="0" applyAlignment="0" applyProtection="0"/>
    <xf numFmtId="171" fontId="10" fillId="0" borderId="40" applyFont="0" applyFill="0" applyBorder="0" applyAlignment="0" applyProtection="0"/>
    <xf numFmtId="0" fontId="22" fillId="23" borderId="41" applyNumberFormat="0" applyAlignment="0" applyProtection="0"/>
    <xf numFmtId="0" fontId="38" fillId="23" borderId="43" applyNumberFormat="0" applyAlignment="0" applyProtection="0"/>
    <xf numFmtId="0" fontId="9" fillId="25" borderId="42" applyNumberFormat="0" applyFont="0" applyAlignment="0" applyProtection="0"/>
    <xf numFmtId="3" fontId="9" fillId="0" borderId="40" applyFill="0" applyProtection="0">
      <alignment vertical="center" wrapText="1"/>
    </xf>
    <xf numFmtId="4" fontId="55" fillId="33" borderId="45" applyNumberFormat="0" applyProtection="0">
      <alignment horizontal="left" vertical="center" indent="1"/>
    </xf>
    <xf numFmtId="0" fontId="22" fillId="23" borderId="35" applyNumberFormat="0" applyAlignment="0" applyProtection="0"/>
    <xf numFmtId="0" fontId="22" fillId="23" borderId="35" applyNumberFormat="0" applyAlignment="0" applyProtection="0"/>
    <xf numFmtId="0" fontId="9" fillId="25" borderId="36" applyNumberFormat="0" applyFont="0" applyAlignment="0" applyProtection="0"/>
    <xf numFmtId="0" fontId="9" fillId="25" borderId="42" applyNumberFormat="0" applyFont="0" applyAlignment="0" applyProtection="0"/>
    <xf numFmtId="0" fontId="26" fillId="10" borderId="35" applyNumberFormat="0" applyAlignment="0" applyProtection="0"/>
    <xf numFmtId="0" fontId="26" fillId="10" borderId="35" applyNumberFormat="0" applyAlignment="0" applyProtection="0"/>
    <xf numFmtId="0" fontId="26" fillId="10" borderId="41" applyNumberFormat="0" applyAlignment="0" applyProtection="0"/>
    <xf numFmtId="0" fontId="10" fillId="0" borderId="40" applyNumberFormat="0" applyFont="0" applyFill="0" applyAlignment="0" applyProtection="0"/>
    <xf numFmtId="0" fontId="12" fillId="0" borderId="40" applyNumberFormat="0" applyFill="0" applyBorder="0" applyAlignment="0" applyProtection="0"/>
    <xf numFmtId="0" fontId="11" fillId="0" borderId="40" applyNumberFormat="0" applyFill="0" applyBorder="0" applyAlignment="0" applyProtection="0"/>
    <xf numFmtId="0" fontId="9" fillId="25" borderId="36" applyNumberFormat="0" applyFont="0" applyAlignment="0" applyProtection="0"/>
    <xf numFmtId="0" fontId="38" fillId="23" borderId="37" applyNumberFormat="0" applyAlignment="0" applyProtection="0"/>
    <xf numFmtId="0" fontId="10" fillId="0" borderId="40" applyNumberFormat="0" applyFont="0" applyFill="0" applyAlignment="0" applyProtection="0"/>
    <xf numFmtId="0" fontId="12" fillId="0" borderId="40" applyNumberFormat="0" applyFill="0" applyBorder="0" applyAlignment="0" applyProtection="0"/>
    <xf numFmtId="0" fontId="11" fillId="0" borderId="40" applyNumberFormat="0" applyFill="0" applyBorder="0" applyAlignment="0" applyProtection="0"/>
    <xf numFmtId="0" fontId="38" fillId="23" borderId="37" applyNumberFormat="0" applyAlignment="0" applyProtection="0"/>
    <xf numFmtId="173" fontId="10" fillId="0" borderId="40" applyFont="0" applyFill="0" applyBorder="0" applyAlignment="0" applyProtection="0"/>
    <xf numFmtId="0" fontId="42" fillId="0" borderId="38" applyNumberFormat="0" applyFill="0" applyAlignment="0" applyProtection="0"/>
    <xf numFmtId="0" fontId="26" fillId="10" borderId="41" applyNumberFormat="0" applyAlignment="0" applyProtection="0"/>
    <xf numFmtId="0" fontId="9" fillId="25" borderId="42" applyNumberFormat="0" applyFont="0" applyAlignment="0" applyProtection="0"/>
    <xf numFmtId="4" fontId="55" fillId="33" borderId="39" applyNumberFormat="0" applyProtection="0">
      <alignment horizontal="left" vertical="center" indent="1"/>
    </xf>
    <xf numFmtId="0" fontId="22" fillId="23" borderId="41" applyNumberFormat="0" applyAlignment="0" applyProtection="0"/>
    <xf numFmtId="173" fontId="10" fillId="0" borderId="40" applyFont="0" applyFill="0" applyBorder="0" applyAlignment="0" applyProtection="0"/>
    <xf numFmtId="3" fontId="9" fillId="0" borderId="40" applyFill="0" applyProtection="0">
      <alignment vertical="center" wrapText="1"/>
    </xf>
    <xf numFmtId="0" fontId="42" fillId="0" borderId="44" applyNumberFormat="0" applyFill="0" applyAlignment="0" applyProtection="0"/>
    <xf numFmtId="0" fontId="38" fillId="23" borderId="43" applyNumberFormat="0" applyAlignment="0" applyProtection="0"/>
    <xf numFmtId="0" fontId="22" fillId="23" borderId="35" applyNumberFormat="0" applyAlignment="0" applyProtection="0"/>
    <xf numFmtId="0" fontId="38" fillId="23" borderId="43" applyNumberFormat="0" applyAlignment="0" applyProtection="0"/>
    <xf numFmtId="0" fontId="26" fillId="10" borderId="35" applyNumberFormat="0" applyAlignment="0" applyProtection="0"/>
    <xf numFmtId="0" fontId="22" fillId="23" borderId="41" applyNumberFormat="0" applyAlignment="0" applyProtection="0"/>
    <xf numFmtId="0" fontId="9" fillId="25" borderId="36" applyNumberFormat="0" applyFont="0" applyAlignment="0" applyProtection="0"/>
    <xf numFmtId="0" fontId="38" fillId="23" borderId="37" applyNumberFormat="0" applyAlignment="0" applyProtection="0"/>
    <xf numFmtId="171" fontId="10" fillId="0" borderId="40" applyFont="0" applyFill="0" applyBorder="0" applyAlignment="0" applyProtection="0"/>
    <xf numFmtId="0" fontId="42" fillId="0" borderId="38" applyNumberFormat="0" applyFill="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22" fillId="23" borderId="35" applyNumberForma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10" fontId="48" fillId="30" borderId="40" applyNumberFormat="0" applyBorder="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26" fillId="10" borderId="35" applyNumberForma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9" fillId="25" borderId="36" applyNumberFormat="0" applyFon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4" fontId="55" fillId="33" borderId="39" applyNumberFormat="0" applyProtection="0">
      <alignment horizontal="left" vertical="center" indent="1"/>
    </xf>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38" fillId="23" borderId="37" applyNumberFormat="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42" fillId="0" borderId="38" applyNumberFormat="0" applyFill="0" applyAlignment="0" applyProtection="0"/>
    <xf numFmtId="0" fontId="22" fillId="23" borderId="35" applyNumberFormat="0" applyAlignment="0" applyProtection="0"/>
    <xf numFmtId="0" fontId="26" fillId="10" borderId="35" applyNumberFormat="0" applyAlignment="0" applyProtection="0"/>
    <xf numFmtId="0" fontId="9" fillId="25" borderId="36" applyNumberFormat="0" applyFont="0" applyAlignment="0" applyProtection="0"/>
    <xf numFmtId="0" fontId="38" fillId="23" borderId="37" applyNumberFormat="0" applyAlignment="0" applyProtection="0"/>
    <xf numFmtId="4" fontId="55" fillId="33" borderId="39" applyNumberFormat="0" applyProtection="0">
      <alignment horizontal="left" vertical="center" indent="1"/>
    </xf>
    <xf numFmtId="0" fontId="42" fillId="0" borderId="44" applyNumberFormat="0" applyFill="0" applyAlignment="0" applyProtection="0"/>
    <xf numFmtId="3" fontId="9" fillId="0" borderId="40" applyFill="0" applyProtection="0">
      <alignment vertical="center" wrapText="1"/>
    </xf>
    <xf numFmtId="3" fontId="9" fillId="0" borderId="40" applyFill="0" applyProtection="0">
      <alignment vertical="center" wrapText="1"/>
    </xf>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22" fillId="23" borderId="41" applyNumberForma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10" fontId="48" fillId="30" borderId="46" applyNumberFormat="0" applyBorder="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26" fillId="10" borderId="41" applyNumberForma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9" fillId="25" borderId="42" applyNumberFormat="0" applyFon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4" fontId="55" fillId="33" borderId="45" applyNumberFormat="0" applyProtection="0">
      <alignment horizontal="left" vertical="center" indent="1"/>
    </xf>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38" fillId="23" borderId="43" applyNumberFormat="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42" fillId="0" borderId="44" applyNumberFormat="0" applyFill="0" applyAlignment="0" applyProtection="0"/>
    <xf numFmtId="0" fontId="22" fillId="23" borderId="41" applyNumberFormat="0" applyAlignment="0" applyProtection="0"/>
    <xf numFmtId="0" fontId="26" fillId="10" borderId="41" applyNumberFormat="0" applyAlignment="0" applyProtection="0"/>
    <xf numFmtId="0" fontId="9" fillId="25" borderId="42" applyNumberFormat="0" applyFont="0" applyAlignment="0" applyProtection="0"/>
    <xf numFmtId="0" fontId="38" fillId="23" borderId="43" applyNumberFormat="0" applyAlignment="0" applyProtection="0"/>
    <xf numFmtId="4" fontId="55" fillId="33" borderId="45" applyNumberFormat="0" applyProtection="0">
      <alignment horizontal="left" vertical="center" indent="1"/>
    </xf>
    <xf numFmtId="0" fontId="62" fillId="0" borderId="0"/>
    <xf numFmtId="9" fontId="62" fillId="0" borderId="0" applyFont="0" applyFill="0" applyBorder="0" applyAlignment="0" applyProtection="0"/>
    <xf numFmtId="0" fontId="62" fillId="0" borderId="0"/>
    <xf numFmtId="9" fontId="62" fillId="0" borderId="0" applyFont="0" applyFill="0" applyBorder="0" applyAlignment="0" applyProtection="0"/>
    <xf numFmtId="0" fontId="63" fillId="0" borderId="0"/>
    <xf numFmtId="165" fontId="64" fillId="0" borderId="0" applyFont="0" applyFill="0" applyBorder="0" applyAlignment="0" applyProtection="0"/>
    <xf numFmtId="9" fontId="64" fillId="0" borderId="0" applyFont="0" applyFill="0" applyBorder="0" applyAlignment="0" applyProtection="0"/>
    <xf numFmtId="218" fontId="6" fillId="34" borderId="47" applyAlignment="0" applyProtection="0"/>
    <xf numFmtId="0" fontId="1" fillId="0" borderId="0"/>
    <xf numFmtId="0" fontId="65" fillId="35" borderId="0" applyNumberFormat="0" applyBorder="0" applyAlignment="0" applyProtection="0"/>
    <xf numFmtId="0" fontId="66" fillId="36" borderId="0" applyNumberFormat="0" applyBorder="0" applyAlignment="0" applyProtection="0"/>
    <xf numFmtId="0" fontId="1" fillId="37" borderId="0" applyNumberFormat="0" applyBorder="0" applyAlignment="0" applyProtection="0"/>
    <xf numFmtId="9" fontId="1" fillId="0" borderId="0" applyFont="0" applyFill="0" applyBorder="0" applyAlignment="0" applyProtection="0"/>
    <xf numFmtId="0" fontId="1" fillId="38" borderId="0" applyNumberFormat="0" applyBorder="0" applyAlignment="0" applyProtection="0"/>
    <xf numFmtId="166" fontId="2" fillId="0" borderId="0" applyFont="0" applyFill="0" applyBorder="0" applyAlignment="0" applyProtection="0"/>
  </cellStyleXfs>
  <cellXfs count="466">
    <xf numFmtId="0" fontId="0" fillId="0" borderId="0" xfId="0"/>
    <xf numFmtId="0" fontId="0" fillId="0" borderId="0" xfId="0" applyFont="1" applyBorder="1"/>
    <xf numFmtId="0" fontId="0" fillId="0" borderId="0" xfId="0" applyFont="1" applyFill="1" applyBorder="1"/>
    <xf numFmtId="0" fontId="67" fillId="0" borderId="0" xfId="196" applyFont="1" applyFill="1" applyBorder="1"/>
    <xf numFmtId="0" fontId="0" fillId="0" borderId="0" xfId="0" applyFont="1" applyFill="1" applyBorder="1" applyAlignment="1">
      <alignment vertical="center"/>
    </xf>
    <xf numFmtId="0" fontId="0" fillId="0" borderId="0" xfId="0" applyFont="1" applyFill="1"/>
    <xf numFmtId="0" fontId="0" fillId="0" borderId="0" xfId="0" applyFont="1"/>
    <xf numFmtId="0" fontId="0" fillId="0" borderId="0" xfId="0" applyFont="1" applyFill="1" applyBorder="1" applyAlignment="1">
      <alignment horizontal="center"/>
    </xf>
    <xf numFmtId="166" fontId="0" fillId="0" borderId="0" xfId="778" applyFont="1"/>
    <xf numFmtId="166" fontId="0" fillId="0" borderId="0" xfId="778" applyFont="1" applyFill="1"/>
    <xf numFmtId="0" fontId="69" fillId="0" borderId="0" xfId="0" applyFont="1" applyFill="1" applyBorder="1" applyAlignment="1">
      <alignment vertical="top" wrapText="1"/>
    </xf>
    <xf numFmtId="0" fontId="0" fillId="0" borderId="0" xfId="0" quotePrefix="1" applyFont="1" applyFill="1"/>
    <xf numFmtId="0" fontId="0" fillId="39" borderId="0" xfId="0" applyFont="1" applyFill="1" applyBorder="1" applyAlignment="1">
      <alignment vertical="center"/>
    </xf>
    <xf numFmtId="166" fontId="0" fillId="39" borderId="0" xfId="778" applyFont="1" applyFill="1" applyBorder="1" applyAlignment="1">
      <alignment vertical="center"/>
    </xf>
    <xf numFmtId="0" fontId="0" fillId="39" borderId="0" xfId="0" applyFont="1" applyFill="1" applyBorder="1"/>
    <xf numFmtId="0" fontId="69" fillId="39" borderId="0" xfId="0" applyFont="1" applyFill="1" applyBorder="1" applyAlignment="1">
      <alignment vertical="top" wrapText="1"/>
    </xf>
    <xf numFmtId="0" fontId="0" fillId="39" borderId="0" xfId="0" applyFont="1" applyFill="1" applyAlignment="1">
      <alignment vertical="center"/>
    </xf>
    <xf numFmtId="0" fontId="3" fillId="39" borderId="0" xfId="0" applyFont="1" applyFill="1" applyBorder="1" applyAlignment="1">
      <alignment vertical="center"/>
    </xf>
    <xf numFmtId="0" fontId="67" fillId="39" borderId="0" xfId="196" applyFont="1" applyFill="1" applyBorder="1" applyAlignment="1">
      <alignment vertical="center"/>
    </xf>
    <xf numFmtId="166" fontId="0" fillId="39" borderId="0" xfId="778" applyFont="1" applyFill="1" applyAlignment="1">
      <alignment vertical="center"/>
    </xf>
    <xf numFmtId="0" fontId="69" fillId="39" borderId="0" xfId="0" applyFont="1" applyFill="1" applyBorder="1" applyAlignment="1">
      <alignment vertical="center" wrapText="1"/>
    </xf>
    <xf numFmtId="0" fontId="71" fillId="39" borderId="0" xfId="0" applyFont="1" applyFill="1" applyBorder="1" applyAlignment="1">
      <alignment vertical="center"/>
    </xf>
    <xf numFmtId="0" fontId="3" fillId="39" borderId="7" xfId="0" applyFont="1" applyFill="1" applyBorder="1" applyAlignment="1">
      <alignment horizontal="right" vertical="center"/>
    </xf>
    <xf numFmtId="1" fontId="49" fillId="39" borderId="51" xfId="0" applyNumberFormat="1" applyFont="1" applyFill="1" applyBorder="1" applyAlignment="1" applyProtection="1">
      <alignment horizontal="right"/>
    </xf>
    <xf numFmtId="1" fontId="49" fillId="39" borderId="52" xfId="0" applyNumberFormat="1" applyFont="1" applyFill="1" applyBorder="1" applyAlignment="1" applyProtection="1">
      <alignment horizontal="right"/>
    </xf>
    <xf numFmtId="0" fontId="7" fillId="0" borderId="4" xfId="0" applyFont="1" applyBorder="1" applyAlignment="1" applyProtection="1">
      <alignment vertical="center"/>
    </xf>
    <xf numFmtId="0" fontId="79" fillId="0" borderId="4" xfId="0" applyNumberFormat="1" applyFont="1" applyBorder="1" applyAlignment="1" applyProtection="1">
      <alignment vertical="center" wrapText="1"/>
    </xf>
    <xf numFmtId="223" fontId="79" fillId="0" borderId="80" xfId="0" applyNumberFormat="1" applyFont="1" applyBorder="1" applyAlignment="1" applyProtection="1">
      <alignment vertical="center" wrapText="1"/>
    </xf>
    <xf numFmtId="0" fontId="0" fillId="0" borderId="0" xfId="0" applyFill="1" applyBorder="1" applyProtection="1"/>
    <xf numFmtId="223" fontId="0" fillId="0" borderId="0" xfId="0" applyNumberFormat="1" applyFill="1" applyBorder="1" applyProtection="1"/>
    <xf numFmtId="223" fontId="0" fillId="0" borderId="52" xfId="0" applyNumberFormat="1" applyFill="1" applyBorder="1" applyProtection="1"/>
    <xf numFmtId="0" fontId="0" fillId="0" borderId="0" xfId="0" applyFont="1" applyProtection="1"/>
    <xf numFmtId="0" fontId="0" fillId="0" borderId="0" xfId="0" applyFont="1" applyBorder="1" applyProtection="1"/>
    <xf numFmtId="166" fontId="0" fillId="0" borderId="0" xfId="778" applyFont="1" applyProtection="1"/>
    <xf numFmtId="0" fontId="0" fillId="0" borderId="0" xfId="0" applyFont="1" applyBorder="1" applyAlignment="1" applyProtection="1">
      <alignment vertical="center"/>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166" fontId="0" fillId="0" borderId="0" xfId="778" applyFont="1" applyAlignment="1" applyProtection="1">
      <alignment vertical="center"/>
    </xf>
    <xf numFmtId="0" fontId="67" fillId="0" borderId="0" xfId="196" applyFont="1" applyFill="1" applyBorder="1" applyAlignment="1" applyProtection="1">
      <alignment vertical="center"/>
    </xf>
    <xf numFmtId="0" fontId="5" fillId="39" borderId="0" xfId="0" applyFont="1" applyFill="1" applyBorder="1" applyAlignment="1" applyProtection="1">
      <alignment vertical="center"/>
    </xf>
    <xf numFmtId="0" fontId="0" fillId="39" borderId="0" xfId="0" applyFont="1" applyFill="1" applyAlignment="1" applyProtection="1">
      <alignment vertical="center"/>
    </xf>
    <xf numFmtId="0" fontId="3" fillId="39" borderId="0" xfId="0" applyFont="1" applyFill="1" applyBorder="1" applyAlignment="1" applyProtection="1">
      <alignment vertical="center"/>
    </xf>
    <xf numFmtId="0" fontId="0" fillId="39" borderId="0" xfId="0" applyFont="1" applyFill="1" applyBorder="1" applyAlignment="1" applyProtection="1">
      <alignment vertical="center"/>
    </xf>
    <xf numFmtId="0" fontId="67" fillId="39" borderId="0" xfId="196" applyFont="1" applyFill="1" applyBorder="1" applyAlignment="1" applyProtection="1">
      <alignment vertical="center"/>
    </xf>
    <xf numFmtId="166" fontId="0" fillId="39" borderId="0" xfId="778" applyFont="1" applyFill="1" applyAlignment="1" applyProtection="1">
      <alignment vertical="center"/>
    </xf>
    <xf numFmtId="0" fontId="3" fillId="0" borderId="0" xfId="0" applyFont="1" applyFill="1" applyBorder="1" applyAlignment="1" applyProtection="1">
      <alignment vertical="center"/>
    </xf>
    <xf numFmtId="166" fontId="0" fillId="0" borderId="0" xfId="778" applyFont="1" applyFill="1" applyBorder="1" applyAlignment="1" applyProtection="1">
      <alignment vertical="center"/>
    </xf>
    <xf numFmtId="0" fontId="0" fillId="0" borderId="0" xfId="0" applyFont="1" applyFill="1" applyBorder="1" applyProtection="1"/>
    <xf numFmtId="0" fontId="5" fillId="0" borderId="0" xfId="0" applyFont="1" applyFill="1" applyBorder="1" applyProtection="1"/>
    <xf numFmtId="0" fontId="0" fillId="0" borderId="0" xfId="0" applyFont="1" applyFill="1" applyProtection="1"/>
    <xf numFmtId="0" fontId="67" fillId="0" borderId="0" xfId="196" applyFont="1" applyFill="1" applyBorder="1" applyProtection="1"/>
    <xf numFmtId="166" fontId="0" fillId="0" borderId="0" xfId="778" applyFont="1" applyFill="1" applyProtection="1"/>
    <xf numFmtId="0" fontId="3" fillId="0" borderId="54" xfId="0" applyFont="1" applyFill="1" applyBorder="1" applyProtection="1"/>
    <xf numFmtId="0" fontId="3" fillId="0" borderId="7" xfId="0" applyFont="1" applyFill="1" applyBorder="1" applyProtection="1"/>
    <xf numFmtId="0" fontId="0" fillId="0" borderId="7" xfId="0" applyFont="1" applyFill="1" applyBorder="1" applyProtection="1"/>
    <xf numFmtId="0" fontId="0" fillId="0" borderId="7" xfId="0" applyFont="1" applyBorder="1" applyAlignment="1" applyProtection="1">
      <alignment horizontal="left" indent="1"/>
    </xf>
    <xf numFmtId="0" fontId="4" fillId="0" borderId="0" xfId="0" applyFont="1" applyFill="1" applyBorder="1" applyAlignment="1" applyProtection="1">
      <alignment horizontal="left"/>
    </xf>
    <xf numFmtId="0" fontId="4" fillId="0" borderId="0" xfId="0" applyFont="1" applyBorder="1" applyProtection="1"/>
    <xf numFmtId="0" fontId="4" fillId="0" borderId="0" xfId="0" applyFont="1" applyFill="1" applyProtection="1"/>
    <xf numFmtId="10" fontId="4" fillId="0" borderId="0" xfId="0" applyNumberFormat="1" applyFont="1" applyFill="1" applyBorder="1" applyAlignment="1" applyProtection="1">
      <alignment vertical="center"/>
    </xf>
    <xf numFmtId="0" fontId="0" fillId="39" borderId="71" xfId="0" applyFont="1" applyFill="1" applyBorder="1" applyAlignment="1" applyProtection="1">
      <alignment vertical="center"/>
    </xf>
    <xf numFmtId="166" fontId="6" fillId="39" borderId="51" xfId="778" applyFont="1" applyFill="1" applyBorder="1" applyAlignment="1" applyProtection="1">
      <alignment horizontal="right" vertical="center"/>
    </xf>
    <xf numFmtId="0" fontId="0" fillId="39" borderId="0" xfId="0" applyFont="1" applyFill="1" applyBorder="1" applyProtection="1"/>
    <xf numFmtId="0" fontId="3" fillId="0" borderId="72" xfId="0" applyFont="1" applyFill="1" applyBorder="1" applyAlignment="1" applyProtection="1">
      <alignment vertical="center"/>
    </xf>
    <xf numFmtId="0" fontId="3" fillId="0" borderId="5" xfId="0" applyFont="1" applyFill="1" applyBorder="1" applyAlignment="1" applyProtection="1">
      <alignment vertical="center"/>
    </xf>
    <xf numFmtId="166" fontId="0" fillId="0" borderId="4" xfId="778" applyFont="1" applyFill="1" applyBorder="1" applyAlignment="1" applyProtection="1">
      <alignment vertical="center"/>
    </xf>
    <xf numFmtId="0" fontId="3" fillId="0" borderId="4" xfId="0" applyFont="1" applyFill="1" applyBorder="1" applyAlignment="1" applyProtection="1">
      <alignment vertical="center"/>
    </xf>
    <xf numFmtId="223" fontId="0" fillId="0" borderId="5" xfId="0" applyNumberFormat="1" applyFont="1" applyFill="1" applyBorder="1" applyAlignment="1" applyProtection="1">
      <alignment horizontal="left" vertical="center" indent="1"/>
    </xf>
    <xf numFmtId="223" fontId="0" fillId="0" borderId="0" xfId="0" applyNumberFormat="1" applyFont="1" applyBorder="1" applyProtection="1"/>
    <xf numFmtId="223" fontId="77" fillId="0" borderId="5" xfId="0" applyNumberFormat="1" applyFont="1" applyFill="1" applyBorder="1" applyAlignment="1" applyProtection="1">
      <alignment horizontal="left" vertical="center" indent="2"/>
    </xf>
    <xf numFmtId="221" fontId="3" fillId="0" borderId="0" xfId="778" applyNumberFormat="1" applyFont="1" applyFill="1" applyBorder="1" applyAlignment="1" applyProtection="1">
      <alignment vertical="center"/>
    </xf>
    <xf numFmtId="166" fontId="3" fillId="0" borderId="0" xfId="778" applyFont="1" applyFill="1" applyBorder="1" applyAlignment="1" applyProtection="1">
      <alignment vertical="center"/>
    </xf>
    <xf numFmtId="223" fontId="3" fillId="0" borderId="5" xfId="0" applyNumberFormat="1" applyFont="1" applyBorder="1" applyAlignment="1" applyProtection="1">
      <alignment vertical="center"/>
    </xf>
    <xf numFmtId="223" fontId="3" fillId="0" borderId="0" xfId="0" applyNumberFormat="1" applyFont="1" applyBorder="1" applyProtection="1"/>
    <xf numFmtId="223" fontId="0" fillId="0" borderId="0" xfId="0" applyNumberFormat="1" applyFont="1" applyFill="1" applyAlignment="1" applyProtection="1">
      <alignment vertical="center"/>
    </xf>
    <xf numFmtId="224" fontId="0" fillId="0" borderId="0" xfId="778" applyNumberFormat="1" applyFont="1" applyFill="1" applyAlignment="1" applyProtection="1">
      <alignment vertical="center"/>
    </xf>
    <xf numFmtId="0" fontId="0" fillId="0" borderId="0" xfId="0" applyFont="1" applyFill="1" applyAlignment="1" applyProtection="1">
      <alignment vertical="center"/>
    </xf>
    <xf numFmtId="224" fontId="0" fillId="0" borderId="0" xfId="778" quotePrefix="1" applyNumberFormat="1" applyFont="1" applyFill="1" applyAlignment="1" applyProtection="1">
      <alignment vertical="center"/>
    </xf>
    <xf numFmtId="223" fontId="6" fillId="0" borderId="1" xfId="0" applyNumberFormat="1" applyFont="1" applyFill="1" applyBorder="1" applyAlignment="1" applyProtection="1">
      <alignment vertical="center"/>
    </xf>
    <xf numFmtId="2" fontId="3" fillId="0" borderId="56" xfId="778" applyNumberFormat="1" applyFont="1" applyFill="1" applyBorder="1" applyAlignment="1" applyProtection="1">
      <alignment vertical="center"/>
    </xf>
    <xf numFmtId="2" fontId="4" fillId="0" borderId="0" xfId="0" applyNumberFormat="1" applyFont="1" applyFill="1" applyProtection="1"/>
    <xf numFmtId="9" fontId="4" fillId="0" borderId="0" xfId="1" applyFont="1" applyFill="1" applyProtection="1"/>
    <xf numFmtId="221" fontId="4" fillId="0" borderId="0" xfId="778" applyNumberFormat="1" applyFont="1" applyFill="1" applyProtection="1"/>
    <xf numFmtId="0" fontId="4" fillId="0" borderId="0" xfId="0" applyFont="1" applyFill="1" applyBorder="1" applyProtection="1"/>
    <xf numFmtId="0" fontId="0" fillId="0" borderId="0" xfId="0" applyFont="1" applyFill="1" applyBorder="1" applyAlignment="1" applyProtection="1"/>
    <xf numFmtId="223" fontId="0" fillId="39" borderId="70" xfId="0" applyNumberFormat="1" applyFill="1" applyBorder="1" applyAlignment="1" applyProtection="1">
      <alignment horizontal="left" vertical="center"/>
    </xf>
    <xf numFmtId="0" fontId="0" fillId="39" borderId="0" xfId="0" applyFill="1" applyProtection="1"/>
    <xf numFmtId="0" fontId="3" fillId="39" borderId="0" xfId="0" applyFont="1" applyFill="1" applyAlignment="1" applyProtection="1">
      <alignment horizontal="right" vertical="center"/>
    </xf>
    <xf numFmtId="0" fontId="0" fillId="39" borderId="0" xfId="0" applyFill="1" applyAlignment="1" applyProtection="1">
      <alignment horizontal="left" vertical="center"/>
    </xf>
    <xf numFmtId="0" fontId="0" fillId="39" borderId="0" xfId="0" applyFont="1" applyFill="1" applyProtection="1"/>
    <xf numFmtId="166" fontId="0" fillId="39" borderId="0" xfId="778" applyFont="1" applyFill="1" applyProtection="1"/>
    <xf numFmtId="223" fontId="3" fillId="0" borderId="0" xfId="0" applyNumberFormat="1" applyFont="1" applyFill="1" applyBorder="1" applyProtection="1"/>
    <xf numFmtId="223" fontId="0" fillId="0" borderId="0" xfId="0" applyNumberFormat="1" applyFont="1" applyFill="1" applyBorder="1" applyProtection="1"/>
    <xf numFmtId="224" fontId="3" fillId="0" borderId="4" xfId="778" applyNumberFormat="1" applyFont="1" applyFill="1" applyBorder="1" applyAlignment="1" applyProtection="1">
      <alignment vertical="center"/>
    </xf>
    <xf numFmtId="224" fontId="0" fillId="0" borderId="0" xfId="778" applyNumberFormat="1" applyFont="1" applyFill="1" applyBorder="1" applyAlignment="1" applyProtection="1">
      <alignment vertical="center"/>
    </xf>
    <xf numFmtId="224" fontId="3" fillId="0" borderId="56" xfId="778" applyNumberFormat="1" applyFont="1" applyFill="1" applyBorder="1" applyAlignment="1" applyProtection="1">
      <alignment vertical="center"/>
    </xf>
    <xf numFmtId="166" fontId="0" fillId="39" borderId="0" xfId="778" applyFont="1" applyFill="1" applyBorder="1" applyAlignment="1" applyProtection="1">
      <alignment vertical="center"/>
    </xf>
    <xf numFmtId="172" fontId="0" fillId="0" borderId="0" xfId="1" applyNumberFormat="1" applyFont="1" applyFill="1" applyBorder="1" applyProtection="1"/>
    <xf numFmtId="166" fontId="0" fillId="0" borderId="0" xfId="778" applyFont="1" applyFill="1" applyBorder="1" applyProtection="1"/>
    <xf numFmtId="166" fontId="0" fillId="0" borderId="0" xfId="778" applyFont="1" applyFill="1" applyAlignment="1" applyProtection="1">
      <alignment vertical="center"/>
    </xf>
    <xf numFmtId="223" fontId="3" fillId="0" borderId="52" xfId="0" applyNumberFormat="1" applyFont="1" applyFill="1" applyBorder="1" applyProtection="1"/>
    <xf numFmtId="224" fontId="3" fillId="0" borderId="55" xfId="0" applyNumberFormat="1" applyFont="1" applyFill="1" applyBorder="1" applyProtection="1"/>
    <xf numFmtId="223" fontId="3" fillId="0" borderId="57" xfId="0" applyNumberFormat="1" applyFont="1" applyFill="1" applyBorder="1" applyProtection="1"/>
    <xf numFmtId="224" fontId="3" fillId="0" borderId="81" xfId="0" applyNumberFormat="1" applyFont="1" applyFill="1" applyBorder="1" applyProtection="1"/>
    <xf numFmtId="0" fontId="0" fillId="0" borderId="0" xfId="0" applyFill="1" applyBorder="1" applyAlignment="1" applyProtection="1">
      <alignment horizontal="left" vertical="center"/>
    </xf>
    <xf numFmtId="0" fontId="3" fillId="0" borderId="4" xfId="0" applyFont="1" applyFill="1" applyBorder="1" applyAlignment="1" applyProtection="1">
      <alignment horizontal="left" vertical="center"/>
    </xf>
    <xf numFmtId="0" fontId="0" fillId="0" borderId="4" xfId="0" applyFill="1" applyBorder="1" applyProtection="1"/>
    <xf numFmtId="223" fontId="0" fillId="0" borderId="4" xfId="0" applyNumberFormat="1" applyFill="1" applyBorder="1" applyProtection="1"/>
    <xf numFmtId="0" fontId="3" fillId="0" borderId="0" xfId="0" applyFont="1" applyFill="1" applyBorder="1" applyAlignment="1" applyProtection="1">
      <alignment horizontal="left" vertical="center"/>
    </xf>
    <xf numFmtId="223" fontId="4" fillId="0" borderId="0" xfId="0" applyNumberFormat="1" applyFont="1" applyFill="1" applyBorder="1" applyAlignment="1" applyProtection="1">
      <alignment horizontal="left"/>
    </xf>
    <xf numFmtId="0" fontId="0" fillId="0" borderId="0" xfId="0" applyFill="1" applyBorder="1" applyAlignment="1" applyProtection="1">
      <alignment wrapText="1"/>
    </xf>
    <xf numFmtId="0" fontId="7" fillId="0" borderId="4" xfId="0" applyNumberFormat="1" applyFont="1" applyBorder="1" applyAlignment="1" applyProtection="1">
      <alignment vertical="center"/>
    </xf>
    <xf numFmtId="223" fontId="7" fillId="0" borderId="4" xfId="0" applyNumberFormat="1" applyFont="1" applyBorder="1" applyAlignment="1" applyProtection="1">
      <alignment vertical="center"/>
    </xf>
    <xf numFmtId="0" fontId="6" fillId="0" borderId="0" xfId="0" applyFont="1" applyFill="1" applyBorder="1" applyAlignment="1" applyProtection="1">
      <alignment horizontal="left" vertical="center"/>
    </xf>
    <xf numFmtId="0" fontId="0" fillId="0" borderId="54" xfId="0" applyFont="1" applyFill="1" applyBorder="1" applyProtection="1"/>
    <xf numFmtId="0" fontId="0" fillId="39" borderId="0" xfId="0" applyFill="1" applyBorder="1" applyProtection="1"/>
    <xf numFmtId="223" fontId="0" fillId="0" borderId="5" xfId="0" applyNumberFormat="1" applyFont="1" applyBorder="1" applyAlignment="1" applyProtection="1">
      <alignment vertical="center"/>
    </xf>
    <xf numFmtId="223" fontId="0" fillId="0" borderId="2" xfId="0" applyNumberFormat="1" applyFont="1" applyFill="1" applyBorder="1" applyAlignment="1" applyProtection="1">
      <alignment vertical="center"/>
    </xf>
    <xf numFmtId="0" fontId="3" fillId="0" borderId="0" xfId="0" applyFont="1" applyBorder="1" applyProtection="1"/>
    <xf numFmtId="0" fontId="81" fillId="39" borderId="0" xfId="0" applyFont="1" applyFill="1" applyBorder="1" applyAlignment="1">
      <alignment vertical="center"/>
    </xf>
    <xf numFmtId="0" fontId="6" fillId="0" borderId="82" xfId="0" applyFont="1" applyFill="1" applyBorder="1" applyAlignment="1">
      <alignment horizontal="left"/>
    </xf>
    <xf numFmtId="0" fontId="4" fillId="0" borderId="0" xfId="0" applyFont="1" applyBorder="1"/>
    <xf numFmtId="219" fontId="3" fillId="0" borderId="0" xfId="0" applyNumberFormat="1" applyFont="1" applyFill="1" applyBorder="1" applyAlignment="1" applyProtection="1">
      <alignment horizontal="center" vertical="center"/>
    </xf>
    <xf numFmtId="0" fontId="77" fillId="0" borderId="0" xfId="0" applyFont="1" applyFill="1" applyBorder="1" applyAlignment="1" applyProtection="1">
      <alignment vertical="center"/>
    </xf>
    <xf numFmtId="0" fontId="68" fillId="0" borderId="0" xfId="0" applyFont="1" applyFill="1" applyBorder="1" applyAlignment="1" applyProtection="1">
      <alignment vertical="center"/>
    </xf>
    <xf numFmtId="0" fontId="72" fillId="0" borderId="0" xfId="0" applyFont="1" applyFill="1" applyBorder="1" applyAlignment="1">
      <alignment vertical="center"/>
    </xf>
    <xf numFmtId="166" fontId="0" fillId="0" borderId="0" xfId="778" applyFont="1" applyFill="1" applyBorder="1" applyAlignment="1">
      <alignment vertical="center"/>
    </xf>
    <xf numFmtId="223" fontId="3" fillId="0" borderId="0" xfId="0" applyNumberFormat="1" applyFont="1" applyFill="1" applyAlignment="1" applyProtection="1">
      <alignment vertical="center"/>
    </xf>
    <xf numFmtId="0" fontId="3" fillId="0" borderId="54" xfId="0" applyFont="1" applyBorder="1" applyAlignment="1" applyProtection="1"/>
    <xf numFmtId="0" fontId="3" fillId="0" borderId="55" xfId="0" applyFont="1" applyBorder="1" applyProtection="1"/>
    <xf numFmtId="224" fontId="3" fillId="0" borderId="6" xfId="778" applyNumberFormat="1" applyFont="1" applyFill="1" applyBorder="1" applyAlignment="1" applyProtection="1">
      <alignment vertical="center"/>
    </xf>
    <xf numFmtId="224" fontId="0" fillId="0" borderId="94" xfId="778" applyNumberFormat="1" applyFont="1" applyFill="1" applyBorder="1" applyAlignment="1" applyProtection="1">
      <alignment vertical="center"/>
    </xf>
    <xf numFmtId="0" fontId="0" fillId="0" borderId="0" xfId="778" applyNumberFormat="1" applyFont="1" applyFill="1" applyAlignment="1" applyProtection="1">
      <alignment vertical="center"/>
    </xf>
    <xf numFmtId="0" fontId="0" fillId="39" borderId="0" xfId="0" applyFill="1" applyBorder="1" applyAlignment="1" applyProtection="1">
      <alignment horizontal="left" vertical="center"/>
    </xf>
    <xf numFmtId="0" fontId="3" fillId="39" borderId="58" xfId="0" applyFont="1" applyFill="1" applyBorder="1" applyAlignment="1" applyProtection="1">
      <alignment horizontal="left" vertical="center"/>
    </xf>
    <xf numFmtId="0" fontId="3" fillId="39" borderId="67" xfId="0" applyFont="1" applyFill="1" applyBorder="1" applyAlignment="1" applyProtection="1">
      <alignment horizontal="left" vertical="center"/>
    </xf>
    <xf numFmtId="0" fontId="3" fillId="39" borderId="0" xfId="0" applyFont="1" applyFill="1" applyBorder="1" applyAlignment="1" applyProtection="1">
      <alignment horizontal="left" vertical="center"/>
    </xf>
    <xf numFmtId="220" fontId="0" fillId="39" borderId="0" xfId="0" applyNumberFormat="1" applyFill="1" applyBorder="1" applyAlignment="1" applyProtection="1">
      <alignment wrapText="1"/>
    </xf>
    <xf numFmtId="0" fontId="74" fillId="39" borderId="0" xfId="0" applyFont="1" applyFill="1" applyBorder="1" applyAlignment="1" applyProtection="1">
      <alignment vertical="center"/>
    </xf>
    <xf numFmtId="0" fontId="3" fillId="39" borderId="68" xfId="0" applyFont="1" applyFill="1" applyBorder="1" applyAlignment="1" applyProtection="1">
      <alignment horizontal="center" vertical="center"/>
    </xf>
    <xf numFmtId="0" fontId="6" fillId="0" borderId="73" xfId="0" applyFont="1" applyFill="1" applyBorder="1" applyAlignment="1" applyProtection="1">
      <alignment horizontal="left" vertical="center"/>
    </xf>
    <xf numFmtId="0" fontId="4" fillId="0" borderId="73" xfId="0" applyFont="1" applyFill="1" applyBorder="1" applyAlignment="1" applyProtection="1">
      <alignment horizontal="left" vertical="center" indent="2"/>
    </xf>
    <xf numFmtId="0" fontId="4" fillId="0" borderId="73" xfId="0" applyFont="1" applyFill="1" applyBorder="1" applyAlignment="1" applyProtection="1">
      <alignment horizontal="left" vertical="center" indent="4"/>
    </xf>
    <xf numFmtId="0" fontId="80" fillId="0" borderId="73" xfId="0" applyFont="1" applyFill="1" applyBorder="1" applyAlignment="1" applyProtection="1">
      <alignment horizontal="left" vertical="center"/>
    </xf>
    <xf numFmtId="0" fontId="80" fillId="0" borderId="75" xfId="0" applyFont="1" applyFill="1" applyBorder="1" applyAlignment="1" applyProtection="1">
      <alignment horizontal="left" vertical="center"/>
    </xf>
    <xf numFmtId="0" fontId="79" fillId="0" borderId="4" xfId="0" applyNumberFormat="1" applyFont="1" applyBorder="1" applyAlignment="1" applyProtection="1">
      <alignment vertical="center"/>
    </xf>
    <xf numFmtId="223" fontId="3" fillId="39" borderId="70" xfId="0" applyNumberFormat="1" applyFont="1" applyFill="1" applyBorder="1" applyAlignment="1" applyProtection="1">
      <alignment horizontal="left" vertical="center"/>
    </xf>
    <xf numFmtId="0" fontId="68" fillId="0" borderId="0" xfId="0" applyFont="1" applyProtection="1"/>
    <xf numFmtId="0" fontId="6" fillId="41" borderId="53" xfId="0" applyFont="1" applyFill="1" applyBorder="1" applyAlignment="1">
      <alignment horizontal="left" vertical="center"/>
    </xf>
    <xf numFmtId="0" fontId="4" fillId="41" borderId="53" xfId="0" quotePrefix="1" applyFont="1" applyFill="1" applyBorder="1" applyAlignment="1">
      <alignment horizontal="left" vertical="center"/>
    </xf>
    <xf numFmtId="0" fontId="4" fillId="41" borderId="53" xfId="0" applyFont="1" applyFill="1" applyBorder="1" applyAlignment="1">
      <alignment horizontal="left" vertical="center" wrapText="1"/>
    </xf>
    <xf numFmtId="224" fontId="3" fillId="42" borderId="79" xfId="778" applyNumberFormat="1" applyFont="1" applyFill="1" applyBorder="1" applyAlignment="1" applyProtection="1">
      <alignment vertical="center"/>
    </xf>
    <xf numFmtId="224" fontId="2" fillId="42" borderId="79" xfId="778" applyNumberFormat="1" applyFont="1" applyFill="1" applyBorder="1" applyAlignment="1" applyProtection="1">
      <alignment vertical="center"/>
    </xf>
    <xf numFmtId="0" fontId="0" fillId="42" borderId="54" xfId="0" applyFont="1" applyFill="1" applyBorder="1" applyAlignment="1" applyProtection="1">
      <alignment vertical="center"/>
    </xf>
    <xf numFmtId="0" fontId="0" fillId="42" borderId="52" xfId="0" applyFont="1" applyFill="1" applyBorder="1" applyAlignment="1" applyProtection="1">
      <alignment vertical="center"/>
    </xf>
    <xf numFmtId="0" fontId="0" fillId="42" borderId="55" xfId="0" applyFont="1" applyFill="1" applyBorder="1" applyAlignment="1" applyProtection="1">
      <alignment vertical="center"/>
    </xf>
    <xf numFmtId="0" fontId="0" fillId="43" borderId="54" xfId="0" applyFont="1" applyFill="1" applyBorder="1" applyAlignment="1" applyProtection="1">
      <alignment vertical="center"/>
    </xf>
    <xf numFmtId="0" fontId="0" fillId="43" borderId="52" xfId="0" applyFont="1" applyFill="1" applyBorder="1" applyAlignment="1" applyProtection="1">
      <alignment vertical="center"/>
    </xf>
    <xf numFmtId="0" fontId="0" fillId="43" borderId="55" xfId="0" applyFont="1" applyFill="1" applyBorder="1" applyAlignment="1" applyProtection="1">
      <alignment vertical="center"/>
    </xf>
    <xf numFmtId="0" fontId="72" fillId="44" borderId="48" xfId="0" applyFont="1" applyFill="1" applyBorder="1" applyAlignment="1">
      <alignment vertical="center"/>
    </xf>
    <xf numFmtId="0" fontId="0" fillId="44" borderId="49" xfId="0" applyFont="1" applyFill="1" applyBorder="1" applyAlignment="1">
      <alignment vertical="center"/>
    </xf>
    <xf numFmtId="166" fontId="0" fillId="44" borderId="49" xfId="778" applyFont="1" applyFill="1" applyBorder="1" applyAlignment="1">
      <alignment vertical="center"/>
    </xf>
    <xf numFmtId="0" fontId="3" fillId="0" borderId="7" xfId="0" applyFont="1" applyBorder="1" applyAlignment="1">
      <alignment vertical="center"/>
    </xf>
    <xf numFmtId="0" fontId="0" fillId="0" borderId="0" xfId="0" applyAlignment="1">
      <alignment horizontal="center"/>
    </xf>
    <xf numFmtId="0" fontId="71" fillId="42" borderId="83" xfId="0" applyFont="1" applyFill="1" applyBorder="1" applyAlignment="1">
      <alignment vertical="center"/>
    </xf>
    <xf numFmtId="0" fontId="0" fillId="0" borderId="0" xfId="0" applyAlignment="1">
      <alignment vertical="center"/>
    </xf>
    <xf numFmtId="0" fontId="0" fillId="42" borderId="54" xfId="0" applyFill="1" applyBorder="1" applyAlignment="1">
      <alignment vertical="center"/>
    </xf>
    <xf numFmtId="0" fontId="0" fillId="42" borderId="52" xfId="0" applyFill="1" applyBorder="1" applyAlignment="1">
      <alignment vertical="center"/>
    </xf>
    <xf numFmtId="0" fontId="0" fillId="42" borderId="55" xfId="0" applyFill="1" applyBorder="1" applyAlignment="1">
      <alignment vertical="center"/>
    </xf>
    <xf numFmtId="0" fontId="0" fillId="0" borderId="0" xfId="0" applyAlignment="1">
      <alignment horizontal="center" vertical="center"/>
    </xf>
    <xf numFmtId="0" fontId="71" fillId="42" borderId="84" xfId="0" applyFont="1" applyFill="1" applyBorder="1" applyAlignment="1">
      <alignment vertical="center"/>
    </xf>
    <xf numFmtId="0" fontId="82" fillId="42" borderId="85" xfId="0" applyFont="1" applyFill="1" applyBorder="1" applyAlignment="1">
      <alignment vertical="center"/>
    </xf>
    <xf numFmtId="0" fontId="71" fillId="42" borderId="86" xfId="0" applyFont="1" applyFill="1" applyBorder="1" applyAlignment="1">
      <alignment vertical="center"/>
    </xf>
    <xf numFmtId="0" fontId="0" fillId="43" borderId="54" xfId="0" applyFill="1" applyBorder="1" applyAlignment="1">
      <alignment vertical="center"/>
    </xf>
    <xf numFmtId="0" fontId="0" fillId="43" borderId="52" xfId="0" applyFill="1" applyBorder="1" applyAlignment="1">
      <alignment vertical="center"/>
    </xf>
    <xf numFmtId="0" fontId="0" fillId="43" borderId="55" xfId="0" applyFill="1" applyBorder="1" applyAlignment="1">
      <alignment vertical="center"/>
    </xf>
    <xf numFmtId="0" fontId="0" fillId="39" borderId="0" xfId="0" applyFill="1" applyAlignment="1">
      <alignment vertical="center"/>
    </xf>
    <xf numFmtId="219" fontId="3" fillId="0" borderId="0" xfId="0" applyNumberFormat="1" applyFont="1" applyAlignment="1">
      <alignment horizontal="center" vertical="center"/>
    </xf>
    <xf numFmtId="0" fontId="0" fillId="44" borderId="49" xfId="0" applyFill="1" applyBorder="1" applyAlignment="1">
      <alignment vertical="center"/>
    </xf>
    <xf numFmtId="0" fontId="69" fillId="0" borderId="0" xfId="0" applyFont="1" applyAlignment="1">
      <alignment vertical="top" wrapText="1"/>
    </xf>
    <xf numFmtId="0" fontId="72" fillId="0" borderId="0" xfId="0" applyFont="1" applyAlignment="1">
      <alignment vertical="center"/>
    </xf>
    <xf numFmtId="0" fontId="0" fillId="39" borderId="0" xfId="0" applyFill="1"/>
    <xf numFmtId="0" fontId="0" fillId="39" borderId="0" xfId="0" quotePrefix="1" applyFill="1" applyAlignment="1">
      <alignment horizontal="left" vertical="center" indent="2"/>
    </xf>
    <xf numFmtId="0" fontId="4" fillId="0" borderId="0" xfId="0" applyFont="1"/>
    <xf numFmtId="0" fontId="68" fillId="39" borderId="0" xfId="0" quotePrefix="1" applyFont="1" applyFill="1" applyAlignment="1">
      <alignment vertical="center"/>
    </xf>
    <xf numFmtId="0" fontId="0" fillId="39" borderId="0" xfId="0" applyFill="1" applyAlignment="1">
      <alignment horizontal="left" vertical="center" indent="3"/>
    </xf>
    <xf numFmtId="0" fontId="4" fillId="0" borderId="0" xfId="0" applyFont="1" applyAlignment="1">
      <alignment horizontal="left" vertical="center"/>
    </xf>
    <xf numFmtId="0" fontId="0" fillId="39" borderId="0" xfId="0" applyFill="1" applyAlignment="1">
      <alignment horizontal="center" vertical="center"/>
    </xf>
    <xf numFmtId="0" fontId="68" fillId="39" borderId="0" xfId="0" applyFont="1" applyFill="1" applyAlignment="1">
      <alignment vertical="center"/>
    </xf>
    <xf numFmtId="0" fontId="0" fillId="39" borderId="0" xfId="0" applyFill="1" applyAlignment="1">
      <alignment horizontal="left" vertical="center"/>
    </xf>
    <xf numFmtId="166" fontId="0" fillId="44" borderId="49" xfId="778" applyFont="1" applyFill="1" applyBorder="1" applyAlignment="1" applyProtection="1">
      <alignment vertical="center"/>
    </xf>
    <xf numFmtId="0" fontId="0" fillId="44" borderId="0" xfId="0" applyFill="1"/>
    <xf numFmtId="0" fontId="3" fillId="39" borderId="69" xfId="0" applyFont="1" applyFill="1" applyBorder="1" applyAlignment="1">
      <alignment horizontal="center" vertical="center"/>
    </xf>
    <xf numFmtId="0" fontId="0" fillId="43" borderId="74" xfId="0" applyFill="1" applyBorder="1" applyAlignment="1" applyProtection="1">
      <alignment vertical="center" wrapText="1"/>
      <protection locked="0"/>
    </xf>
    <xf numFmtId="0" fontId="0" fillId="43" borderId="77" xfId="0" applyFill="1" applyBorder="1" applyAlignment="1" applyProtection="1">
      <alignment vertical="center" wrapText="1"/>
      <protection locked="0"/>
    </xf>
    <xf numFmtId="0" fontId="3" fillId="42" borderId="69" xfId="0" applyFont="1" applyFill="1" applyBorder="1" applyAlignment="1" applyProtection="1">
      <alignment horizontal="right" vertical="center"/>
      <protection locked="0"/>
    </xf>
    <xf numFmtId="224" fontId="3" fillId="42" borderId="7" xfId="778" applyNumberFormat="1" applyFont="1" applyFill="1" applyBorder="1" applyAlignment="1" applyProtection="1">
      <alignment vertical="center"/>
    </xf>
    <xf numFmtId="172" fontId="3" fillId="42" borderId="7" xfId="1" applyNumberFormat="1" applyFont="1" applyFill="1" applyBorder="1" applyAlignment="1" applyProtection="1">
      <alignment vertical="center"/>
    </xf>
    <xf numFmtId="224" fontId="2" fillId="43" borderId="7" xfId="778" applyNumberFormat="1" applyFont="1" applyFill="1" applyBorder="1" applyAlignment="1" applyProtection="1">
      <alignment vertical="center"/>
      <protection locked="0"/>
    </xf>
    <xf numFmtId="224" fontId="3" fillId="43" borderId="76" xfId="0" applyNumberFormat="1" applyFont="1" applyFill="1" applyBorder="1" applyAlignment="1" applyProtection="1">
      <alignment vertical="center"/>
      <protection locked="0"/>
    </xf>
    <xf numFmtId="0" fontId="0" fillId="39" borderId="0" xfId="0" applyFill="1" applyAlignment="1">
      <alignment horizontal="center"/>
    </xf>
    <xf numFmtId="219" fontId="3" fillId="39" borderId="0" xfId="0" applyNumberFormat="1" applyFont="1" applyFill="1" applyAlignment="1">
      <alignment horizontal="center" vertical="center"/>
    </xf>
    <xf numFmtId="0" fontId="69" fillId="39" borderId="0" xfId="0" applyFont="1" applyFill="1" applyAlignment="1">
      <alignment vertical="top" wrapText="1"/>
    </xf>
    <xf numFmtId="0" fontId="72" fillId="39" borderId="0" xfId="0" applyFont="1" applyFill="1" applyAlignment="1">
      <alignment vertical="center"/>
    </xf>
    <xf numFmtId="0" fontId="0" fillId="39" borderId="0" xfId="0" applyFill="1" applyAlignment="1">
      <alignment wrapText="1"/>
    </xf>
    <xf numFmtId="0" fontId="3" fillId="0" borderId="58" xfId="0" applyFont="1" applyBorder="1" applyAlignment="1">
      <alignment horizontal="lef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68" fillId="0" borderId="61" xfId="0" applyFont="1" applyBorder="1" applyAlignment="1">
      <alignment horizontal="left" vertical="center"/>
    </xf>
    <xf numFmtId="224" fontId="0" fillId="43" borderId="6" xfId="0" applyNumberFormat="1" applyFill="1" applyBorder="1" applyAlignment="1" applyProtection="1">
      <alignment horizontal="center" vertical="center"/>
      <protection locked="0"/>
    </xf>
    <xf numFmtId="0" fontId="0" fillId="43" borderId="62" xfId="0" applyFill="1" applyBorder="1" applyAlignment="1" applyProtection="1">
      <alignment horizontal="left" vertical="center" wrapText="1"/>
      <protection locked="0"/>
    </xf>
    <xf numFmtId="10" fontId="0" fillId="43" borderId="6" xfId="1" applyNumberFormat="1" applyFont="1" applyFill="1" applyBorder="1" applyAlignment="1" applyProtection="1">
      <alignment horizontal="center" vertical="center"/>
      <protection locked="0"/>
    </xf>
    <xf numFmtId="2" fontId="0" fillId="43" borderId="6" xfId="1" applyNumberFormat="1" applyFont="1" applyFill="1" applyBorder="1" applyAlignment="1" applyProtection="1">
      <alignment horizontal="center" vertical="center"/>
      <protection locked="0"/>
    </xf>
    <xf numFmtId="0" fontId="68" fillId="0" borderId="63" xfId="0" applyFont="1" applyBorder="1" applyAlignment="1">
      <alignment horizontal="left" vertical="center"/>
    </xf>
    <xf numFmtId="10" fontId="0" fillId="43" borderId="78" xfId="1" applyNumberFormat="1" applyFont="1" applyFill="1" applyBorder="1" applyAlignment="1" applyProtection="1">
      <alignment horizontal="center" vertical="center"/>
      <protection locked="0"/>
    </xf>
    <xf numFmtId="0" fontId="0" fillId="43" borderId="64" xfId="0" applyFill="1" applyBorder="1" applyAlignment="1" applyProtection="1">
      <alignment horizontal="left" vertical="center" wrapText="1"/>
      <protection locked="0"/>
    </xf>
    <xf numFmtId="0" fontId="0" fillId="39" borderId="0" xfId="0" applyFill="1" applyAlignment="1">
      <alignment horizontal="left"/>
    </xf>
    <xf numFmtId="0" fontId="0" fillId="39" borderId="25" xfId="0" applyFill="1" applyBorder="1"/>
    <xf numFmtId="0" fontId="3" fillId="0" borderId="59" xfId="0" applyFont="1" applyBorder="1" applyAlignment="1">
      <alignment horizontal="center"/>
    </xf>
    <xf numFmtId="0" fontId="3" fillId="0" borderId="60" xfId="0" applyFont="1" applyBorder="1" applyAlignment="1">
      <alignment horizontal="center"/>
    </xf>
    <xf numFmtId="2" fontId="0" fillId="42" borderId="6" xfId="0" applyNumberFormat="1" applyFill="1" applyBorder="1" applyAlignment="1">
      <alignment horizontal="center" vertical="center"/>
    </xf>
    <xf numFmtId="0" fontId="68" fillId="0" borderId="62" xfId="0" applyFont="1" applyBorder="1" applyAlignment="1">
      <alignment horizontal="left" vertical="center"/>
    </xf>
    <xf numFmtId="0" fontId="0" fillId="0" borderId="61" xfId="0" applyBorder="1" applyAlignment="1">
      <alignment horizontal="left" vertical="center"/>
    </xf>
    <xf numFmtId="10" fontId="0" fillId="42" borderId="6" xfId="1" applyNumberFormat="1" applyFont="1" applyFill="1" applyBorder="1" applyAlignment="1" applyProtection="1">
      <alignment horizontal="center" vertical="center"/>
    </xf>
    <xf numFmtId="0" fontId="3" fillId="0" borderId="65" xfId="0" applyFont="1" applyBorder="1" applyAlignment="1">
      <alignment horizontal="left" vertical="center"/>
    </xf>
    <xf numFmtId="0" fontId="68" fillId="0" borderId="66" xfId="0" applyFont="1" applyBorder="1" applyAlignment="1">
      <alignment horizontal="left" vertical="center"/>
    </xf>
    <xf numFmtId="0" fontId="0" fillId="39" borderId="0" xfId="0" applyFill="1" applyBorder="1" applyAlignment="1">
      <alignment vertical="center"/>
    </xf>
    <xf numFmtId="1" fontId="49" fillId="39" borderId="51" xfId="0" applyNumberFormat="1" applyFont="1" applyFill="1" applyBorder="1" applyAlignment="1">
      <alignment horizontal="right"/>
    </xf>
    <xf numFmtId="0" fontId="81" fillId="39" borderId="0" xfId="0" applyFont="1" applyFill="1" applyAlignment="1">
      <alignment vertical="center"/>
    </xf>
    <xf numFmtId="0" fontId="6" fillId="0" borderId="82" xfId="0" applyFont="1" applyBorder="1" applyAlignment="1">
      <alignment horizontal="left"/>
    </xf>
    <xf numFmtId="224" fontId="3" fillId="42" borderId="10" xfId="778" applyNumberFormat="1" applyFont="1" applyFill="1" applyBorder="1" applyProtection="1"/>
    <xf numFmtId="0" fontId="5" fillId="39" borderId="0" xfId="0" applyFont="1" applyFill="1" applyAlignment="1">
      <alignment vertical="center"/>
    </xf>
    <xf numFmtId="0" fontId="3" fillId="39" borderId="0" xfId="0" applyFont="1" applyFill="1" applyAlignment="1">
      <alignment vertical="center"/>
    </xf>
    <xf numFmtId="0" fontId="3" fillId="0" borderId="0" xfId="0" applyFont="1" applyAlignment="1">
      <alignment vertical="center"/>
    </xf>
    <xf numFmtId="0" fontId="77" fillId="0" borderId="0" xfId="0" applyFont="1" applyAlignment="1">
      <alignment vertical="center"/>
    </xf>
    <xf numFmtId="0" fontId="3" fillId="0" borderId="7" xfId="0" applyFont="1" applyBorder="1"/>
    <xf numFmtId="0" fontId="0" fillId="42" borderId="7" xfId="0" applyFill="1" applyBorder="1"/>
    <xf numFmtId="0" fontId="0" fillId="43" borderId="7" xfId="0" applyFill="1" applyBorder="1" applyProtection="1">
      <protection locked="0"/>
    </xf>
    <xf numFmtId="0" fontId="3" fillId="0" borderId="54" xfId="0" applyFont="1" applyBorder="1"/>
    <xf numFmtId="172" fontId="4" fillId="43" borderId="54" xfId="0" applyNumberFormat="1" applyFont="1" applyFill="1" applyBorder="1" applyAlignment="1" applyProtection="1">
      <alignment horizontal="right" vertical="center"/>
      <protection locked="0"/>
    </xf>
    <xf numFmtId="0" fontId="4" fillId="0" borderId="0" xfId="0" applyFont="1" applyAlignment="1">
      <alignment horizontal="left"/>
    </xf>
    <xf numFmtId="10" fontId="4" fillId="0" borderId="0" xfId="0" applyNumberFormat="1" applyFont="1" applyAlignment="1">
      <alignment vertical="center"/>
    </xf>
    <xf numFmtId="0" fontId="72" fillId="44" borderId="48" xfId="0" applyFont="1" applyFill="1" applyBorder="1" applyAlignment="1">
      <alignment horizontal="left" vertical="center"/>
    </xf>
    <xf numFmtId="0" fontId="0" fillId="44" borderId="49" xfId="0" applyFill="1" applyBorder="1" applyAlignment="1">
      <alignment horizontal="left" vertical="center"/>
    </xf>
    <xf numFmtId="166" fontId="0" fillId="44" borderId="49" xfId="778" applyFont="1" applyFill="1" applyBorder="1" applyAlignment="1" applyProtection="1">
      <alignment horizontal="left" vertical="center"/>
    </xf>
    <xf numFmtId="0" fontId="0" fillId="0" borderId="0" xfId="0" applyAlignment="1">
      <alignment horizontal="left"/>
    </xf>
    <xf numFmtId="0" fontId="0" fillId="39" borderId="71" xfId="0" applyFill="1" applyBorder="1" applyAlignment="1">
      <alignment vertical="center"/>
    </xf>
    <xf numFmtId="0" fontId="49" fillId="39" borderId="51" xfId="0" applyFont="1" applyFill="1" applyBorder="1" applyAlignment="1">
      <alignment horizontal="right"/>
    </xf>
    <xf numFmtId="0" fontId="49" fillId="39" borderId="52" xfId="0" applyFont="1" applyFill="1" applyBorder="1" applyAlignment="1">
      <alignment horizontal="right"/>
    </xf>
    <xf numFmtId="0" fontId="5" fillId="0" borderId="0" xfId="0" applyFont="1"/>
    <xf numFmtId="223" fontId="0" fillId="0" borderId="5" xfId="0" applyNumberFormat="1" applyBorder="1" applyAlignment="1">
      <alignment vertical="center"/>
    </xf>
    <xf numFmtId="224" fontId="2" fillId="42" borderId="6" xfId="778" applyNumberFormat="1" applyFont="1" applyFill="1" applyBorder="1" applyAlignment="1" applyProtection="1">
      <alignment vertical="center"/>
    </xf>
    <xf numFmtId="224" fontId="2" fillId="43" borderId="4" xfId="778" applyNumberFormat="1" applyFont="1" applyFill="1" applyBorder="1" applyAlignment="1" applyProtection="1">
      <alignment vertical="center"/>
      <protection locked="0"/>
    </xf>
    <xf numFmtId="223" fontId="0" fillId="0" borderId="0" xfId="0" applyNumberFormat="1"/>
    <xf numFmtId="223" fontId="77" fillId="0" borderId="5" xfId="0" applyNumberFormat="1" applyFont="1" applyBorder="1" applyAlignment="1">
      <alignment vertical="center"/>
    </xf>
    <xf numFmtId="224" fontId="3" fillId="0" borderId="4" xfId="0" applyNumberFormat="1" applyFont="1" applyBorder="1" applyAlignment="1">
      <alignment vertical="center"/>
    </xf>
    <xf numFmtId="223" fontId="3" fillId="0" borderId="5" xfId="0" applyNumberFormat="1" applyFont="1" applyBorder="1" applyAlignment="1">
      <alignment vertical="center"/>
    </xf>
    <xf numFmtId="224" fontId="3" fillId="42" borderId="6" xfId="778" applyNumberFormat="1" applyFont="1" applyFill="1" applyBorder="1" applyAlignment="1" applyProtection="1">
      <alignment vertical="center"/>
    </xf>
    <xf numFmtId="224" fontId="3" fillId="42" borderId="4" xfId="778" applyNumberFormat="1" applyFont="1" applyFill="1" applyBorder="1" applyAlignment="1" applyProtection="1">
      <alignment vertical="center"/>
    </xf>
    <xf numFmtId="223" fontId="3" fillId="0" borderId="0" xfId="0" applyNumberFormat="1" applyFont="1"/>
    <xf numFmtId="164" fontId="3" fillId="0" borderId="5" xfId="0" applyNumberFormat="1" applyFont="1" applyBorder="1" applyAlignment="1">
      <alignment vertical="center"/>
    </xf>
    <xf numFmtId="0" fontId="3" fillId="0" borderId="0" xfId="0" applyFont="1"/>
    <xf numFmtId="223" fontId="3" fillId="0" borderId="2" xfId="0" applyNumberFormat="1" applyFont="1" applyBorder="1" applyAlignment="1">
      <alignment vertical="center"/>
    </xf>
    <xf numFmtId="223" fontId="4" fillId="0" borderId="5" xfId="0" applyNumberFormat="1" applyFont="1" applyBorder="1" applyAlignment="1">
      <alignment vertical="center"/>
    </xf>
    <xf numFmtId="224" fontId="3" fillId="42" borderId="1" xfId="778" applyNumberFormat="1" applyFont="1" applyFill="1" applyBorder="1" applyAlignment="1" applyProtection="1">
      <alignment horizontal="right" vertical="center"/>
    </xf>
    <xf numFmtId="224" fontId="3" fillId="42" borderId="56" xfId="778" applyNumberFormat="1" applyFont="1" applyFill="1" applyBorder="1" applyAlignment="1" applyProtection="1">
      <alignment vertical="center"/>
    </xf>
    <xf numFmtId="224" fontId="3" fillId="0" borderId="0" xfId="778" applyNumberFormat="1" applyFont="1" applyFill="1" applyBorder="1" applyAlignment="1" applyProtection="1">
      <alignment vertical="center"/>
    </xf>
    <xf numFmtId="223" fontId="6" fillId="0" borderId="1" xfId="0" applyNumberFormat="1" applyFont="1" applyBorder="1" applyAlignment="1">
      <alignment vertical="center"/>
    </xf>
    <xf numFmtId="224" fontId="3" fillId="42" borderId="54" xfId="778" applyNumberFormat="1" applyFont="1" applyFill="1" applyBorder="1" applyAlignment="1" applyProtection="1">
      <alignment vertical="center"/>
    </xf>
    <xf numFmtId="0" fontId="4" fillId="0" borderId="0" xfId="0" applyFont="1" applyAlignment="1">
      <alignment wrapText="1"/>
    </xf>
    <xf numFmtId="169" fontId="4" fillId="0" borderId="0" xfId="0" applyNumberFormat="1" applyFont="1" applyAlignment="1">
      <alignment vertical="center"/>
    </xf>
    <xf numFmtId="169" fontId="0" fillId="0" borderId="0" xfId="0" applyNumberFormat="1" applyAlignment="1">
      <alignment vertical="center"/>
    </xf>
    <xf numFmtId="0" fontId="3" fillId="42" borderId="3" xfId="0" applyFont="1" applyFill="1" applyBorder="1" applyAlignment="1" applyProtection="1">
      <alignment vertical="center"/>
    </xf>
    <xf numFmtId="1" fontId="3" fillId="42" borderId="0" xfId="0" applyNumberFormat="1" applyFont="1" applyFill="1" applyBorder="1" applyAlignment="1" applyProtection="1">
      <alignment horizontal="right"/>
    </xf>
    <xf numFmtId="224" fontId="3" fillId="42" borderId="9" xfId="0" applyNumberFormat="1" applyFont="1" applyFill="1" applyBorder="1" applyAlignment="1" applyProtection="1">
      <alignment horizontal="right"/>
    </xf>
    <xf numFmtId="0" fontId="3" fillId="42" borderId="0" xfId="0" applyNumberFormat="1" applyFont="1" applyFill="1" applyBorder="1" applyAlignment="1" applyProtection="1">
      <alignment horizontal="right"/>
    </xf>
    <xf numFmtId="224" fontId="3" fillId="42" borderId="57" xfId="778" applyNumberFormat="1" applyFont="1" applyFill="1" applyBorder="1" applyAlignment="1" applyProtection="1">
      <alignment vertical="center"/>
    </xf>
    <xf numFmtId="224" fontId="3" fillId="42" borderId="52" xfId="778" applyNumberFormat="1" applyFont="1" applyFill="1" applyBorder="1" applyProtection="1"/>
    <xf numFmtId="223" fontId="6" fillId="0" borderId="7" xfId="0" applyNumberFormat="1" applyFont="1" applyBorder="1" applyAlignment="1">
      <alignment vertical="center"/>
    </xf>
    <xf numFmtId="2" fontId="4" fillId="0" borderId="0" xfId="0" applyNumberFormat="1" applyFont="1"/>
    <xf numFmtId="9" fontId="3" fillId="42" borderId="90" xfId="1" applyFont="1" applyFill="1" applyBorder="1" applyProtection="1"/>
    <xf numFmtId="9" fontId="3" fillId="42" borderId="93" xfId="1" applyFont="1" applyFill="1" applyBorder="1" applyProtection="1"/>
    <xf numFmtId="0" fontId="84" fillId="44" borderId="48" xfId="0" applyFont="1" applyFill="1" applyBorder="1" applyAlignment="1">
      <alignment vertical="center"/>
    </xf>
    <xf numFmtId="0" fontId="72" fillId="44" borderId="48" xfId="0" applyFont="1" applyFill="1" applyBorder="1" applyAlignment="1" applyProtection="1">
      <alignment vertical="center"/>
    </xf>
    <xf numFmtId="0" fontId="0" fillId="44" borderId="49" xfId="0" applyFont="1" applyFill="1" applyBorder="1" applyAlignment="1" applyProtection="1">
      <alignment vertical="center"/>
    </xf>
    <xf numFmtId="224" fontId="3" fillId="42" borderId="0" xfId="778" applyNumberFormat="1" applyFont="1" applyFill="1" applyBorder="1" applyProtection="1"/>
    <xf numFmtId="0" fontId="0" fillId="43" borderId="7" xfId="0" applyFont="1" applyFill="1" applyBorder="1" applyProtection="1">
      <protection locked="0"/>
    </xf>
    <xf numFmtId="172" fontId="4" fillId="43" borderId="7" xfId="0" applyNumberFormat="1" applyFont="1" applyFill="1" applyBorder="1" applyAlignment="1" applyProtection="1">
      <alignment horizontal="right" vertical="center"/>
      <protection locked="0"/>
    </xf>
    <xf numFmtId="0" fontId="70" fillId="42" borderId="54" xfId="0" applyFont="1" applyFill="1" applyBorder="1" applyAlignment="1" applyProtection="1">
      <alignment horizontal="right"/>
    </xf>
    <xf numFmtId="0" fontId="70" fillId="42" borderId="52" xfId="0" applyFont="1" applyFill="1" applyBorder="1" applyAlignment="1" applyProtection="1">
      <alignment horizontal="right"/>
    </xf>
    <xf numFmtId="224" fontId="2" fillId="42" borderId="0" xfId="778" applyNumberFormat="1" applyFont="1" applyFill="1" applyBorder="1" applyProtection="1"/>
    <xf numFmtId="224" fontId="3" fillId="42" borderId="89" xfId="778" applyNumberFormat="1" applyFont="1" applyFill="1" applyBorder="1" applyProtection="1"/>
    <xf numFmtId="224" fontId="3" fillId="42" borderId="90" xfId="778" applyNumberFormat="1" applyFont="1" applyFill="1" applyBorder="1" applyProtection="1"/>
    <xf numFmtId="224" fontId="2" fillId="43" borderId="49" xfId="778" applyNumberFormat="1" applyFont="1" applyFill="1" applyBorder="1" applyAlignment="1" applyProtection="1">
      <alignment vertical="center"/>
      <protection locked="0"/>
    </xf>
    <xf numFmtId="224" fontId="3" fillId="39" borderId="0" xfId="778" applyNumberFormat="1" applyFont="1" applyFill="1" applyBorder="1" applyAlignment="1" applyProtection="1">
      <alignment vertical="center"/>
    </xf>
    <xf numFmtId="224" fontId="3" fillId="42" borderId="97" xfId="778" applyNumberFormat="1" applyFont="1" applyFill="1" applyBorder="1" applyProtection="1"/>
    <xf numFmtId="224" fontId="3" fillId="42" borderId="98" xfId="778" applyNumberFormat="1" applyFont="1" applyFill="1" applyBorder="1" applyProtection="1"/>
    <xf numFmtId="2" fontId="3" fillId="0" borderId="0" xfId="778" applyNumberFormat="1" applyFont="1" applyFill="1" applyBorder="1" applyAlignment="1" applyProtection="1">
      <alignment vertical="center"/>
    </xf>
    <xf numFmtId="223" fontId="3" fillId="0" borderId="0" xfId="778" applyNumberFormat="1" applyFont="1" applyFill="1" applyBorder="1" applyAlignment="1" applyProtection="1">
      <alignment vertical="center"/>
    </xf>
    <xf numFmtId="2" fontId="4" fillId="0" borderId="0" xfId="0" applyNumberFormat="1" applyFont="1" applyFill="1" applyBorder="1" applyProtection="1"/>
    <xf numFmtId="9" fontId="4" fillId="0" borderId="0" xfId="1" applyFont="1" applyFill="1" applyBorder="1" applyProtection="1"/>
    <xf numFmtId="221" fontId="4" fillId="0" borderId="0" xfId="778" applyNumberFormat="1" applyFont="1" applyFill="1" applyBorder="1" applyProtection="1"/>
    <xf numFmtId="223" fontId="3" fillId="0" borderId="2" xfId="0" applyNumberFormat="1" applyFont="1" applyFill="1" applyBorder="1" applyAlignment="1" applyProtection="1">
      <alignment vertical="center"/>
    </xf>
    <xf numFmtId="224" fontId="2" fillId="0" borderId="0" xfId="778" applyNumberFormat="1" applyFont="1" applyFill="1" applyBorder="1" applyAlignment="1" applyProtection="1">
      <alignment vertical="center"/>
      <protection locked="0"/>
    </xf>
    <xf numFmtId="0" fontId="3" fillId="0" borderId="0" xfId="0" applyFont="1" applyFill="1" applyBorder="1" applyProtection="1"/>
    <xf numFmtId="10" fontId="3" fillId="42" borderId="79" xfId="1" applyNumberFormat="1" applyFont="1" applyFill="1" applyBorder="1" applyAlignment="1" applyProtection="1">
      <alignment vertical="center"/>
    </xf>
    <xf numFmtId="0" fontId="4" fillId="45" borderId="0" xfId="0" applyFont="1" applyFill="1" applyAlignment="1">
      <alignment horizontal="left"/>
    </xf>
    <xf numFmtId="0" fontId="0" fillId="46" borderId="54" xfId="0" applyFill="1" applyBorder="1" applyAlignment="1">
      <alignment vertical="center"/>
    </xf>
    <xf numFmtId="0" fontId="0" fillId="46" borderId="52" xfId="0" applyFill="1" applyBorder="1" applyAlignment="1">
      <alignment vertical="center"/>
    </xf>
    <xf numFmtId="0" fontId="0" fillId="46" borderId="55" xfId="0" applyFill="1" applyBorder="1" applyAlignment="1">
      <alignment vertical="center"/>
    </xf>
    <xf numFmtId="224" fontId="2" fillId="46" borderId="7" xfId="778" applyNumberFormat="1" applyFont="1" applyFill="1" applyBorder="1" applyAlignment="1" applyProtection="1">
      <alignment vertical="center"/>
      <protection locked="0"/>
    </xf>
    <xf numFmtId="224" fontId="0" fillId="46" borderId="0" xfId="778" applyNumberFormat="1" applyFont="1" applyFill="1" applyBorder="1" applyProtection="1">
      <protection locked="0"/>
    </xf>
    <xf numFmtId="224" fontId="2" fillId="46" borderId="91" xfId="778" applyNumberFormat="1" applyFont="1" applyFill="1" applyBorder="1" applyProtection="1">
      <protection locked="0"/>
    </xf>
    <xf numFmtId="224" fontId="2" fillId="46" borderId="92" xfId="778" applyNumberFormat="1" applyFont="1" applyFill="1" applyBorder="1" applyProtection="1">
      <protection locked="0"/>
    </xf>
    <xf numFmtId="0" fontId="71" fillId="43" borderId="7" xfId="0" applyFont="1" applyFill="1" applyBorder="1" applyAlignment="1">
      <alignment vertical="center"/>
    </xf>
    <xf numFmtId="0" fontId="71" fillId="39" borderId="0" xfId="0" applyFont="1" applyFill="1" applyAlignment="1">
      <alignment vertical="center"/>
    </xf>
    <xf numFmtId="0" fontId="0" fillId="0" borderId="7" xfId="0" applyBorder="1"/>
    <xf numFmtId="0" fontId="0" fillId="0" borderId="7" xfId="0" applyBorder="1" applyAlignment="1">
      <alignment wrapText="1"/>
    </xf>
    <xf numFmtId="0" fontId="0" fillId="46" borderId="54" xfId="0" applyFont="1" applyFill="1" applyBorder="1" applyAlignment="1" applyProtection="1">
      <alignment vertical="center"/>
    </xf>
    <xf numFmtId="0" fontId="0" fillId="46" borderId="52" xfId="0" applyFont="1" applyFill="1" applyBorder="1" applyAlignment="1" applyProtection="1">
      <alignment vertical="center"/>
    </xf>
    <xf numFmtId="0" fontId="0" fillId="46" borderId="55" xfId="0" applyFont="1" applyFill="1" applyBorder="1" applyAlignment="1" applyProtection="1">
      <alignment vertical="center"/>
    </xf>
    <xf numFmtId="0" fontId="0" fillId="42" borderId="88" xfId="0" applyFont="1" applyFill="1" applyBorder="1" applyAlignment="1" applyProtection="1">
      <alignment vertical="center"/>
    </xf>
    <xf numFmtId="0" fontId="0" fillId="42" borderId="50" xfId="0" applyFont="1" applyFill="1" applyBorder="1" applyAlignment="1" applyProtection="1">
      <alignment vertical="center"/>
    </xf>
    <xf numFmtId="0" fontId="0" fillId="42" borderId="99" xfId="0" applyFont="1" applyFill="1" applyBorder="1" applyAlignment="1" applyProtection="1">
      <alignment vertical="center"/>
    </xf>
    <xf numFmtId="0" fontId="0" fillId="0" borderId="50" xfId="0" applyFill="1" applyBorder="1"/>
    <xf numFmtId="224" fontId="3" fillId="42" borderId="93" xfId="778" applyNumberFormat="1" applyFont="1" applyFill="1" applyBorder="1" applyProtection="1"/>
    <xf numFmtId="10" fontId="3" fillId="42" borderId="7" xfId="778" applyNumberFormat="1" applyFont="1" applyFill="1" applyBorder="1" applyAlignment="1" applyProtection="1">
      <alignment vertical="center"/>
    </xf>
    <xf numFmtId="223" fontId="68" fillId="0" borderId="5" xfId="0" applyNumberFormat="1" applyFont="1" applyBorder="1" applyAlignment="1">
      <alignment horizontal="left" vertical="center" indent="1"/>
    </xf>
    <xf numFmtId="224" fontId="68" fillId="43" borderId="4" xfId="778" applyNumberFormat="1" applyFont="1" applyFill="1" applyBorder="1" applyAlignment="1" applyProtection="1">
      <alignment vertical="center"/>
      <protection locked="0"/>
    </xf>
    <xf numFmtId="0" fontId="68" fillId="0" borderId="0" xfId="0" applyFont="1"/>
    <xf numFmtId="0" fontId="85" fillId="0" borderId="0" xfId="0" applyFont="1" applyFill="1" applyBorder="1" applyAlignment="1" applyProtection="1">
      <alignment horizontal="left" vertical="center"/>
    </xf>
    <xf numFmtId="0" fontId="3" fillId="0" borderId="0" xfId="0" applyFont="1" applyAlignment="1">
      <alignment horizontal="left" vertical="center"/>
    </xf>
    <xf numFmtId="0" fontId="7" fillId="0" borderId="4" xfId="0" applyFont="1" applyBorder="1" applyAlignment="1">
      <alignment vertical="center"/>
    </xf>
    <xf numFmtId="223" fontId="7" fillId="0" borderId="4" xfId="0" applyNumberFormat="1" applyFont="1" applyBorder="1" applyAlignment="1">
      <alignment vertical="center"/>
    </xf>
    <xf numFmtId="0" fontId="79" fillId="0" borderId="4" xfId="0" applyFont="1" applyBorder="1" applyAlignment="1">
      <alignment vertical="center" wrapText="1"/>
    </xf>
    <xf numFmtId="223" fontId="79" fillId="0" borderId="80" xfId="0" applyNumberFormat="1" applyFont="1" applyBorder="1" applyAlignment="1">
      <alignment vertical="center" wrapText="1"/>
    </xf>
    <xf numFmtId="1" fontId="3" fillId="42" borderId="0" xfId="0" applyNumberFormat="1" applyFont="1" applyFill="1" applyAlignment="1">
      <alignment horizontal="right"/>
    </xf>
    <xf numFmtId="223" fontId="3" fillId="0" borderId="57" xfId="0" applyNumberFormat="1" applyFont="1" applyBorder="1"/>
    <xf numFmtId="224" fontId="3" fillId="0" borderId="81" xfId="0" applyNumberFormat="1" applyFont="1" applyBorder="1"/>
    <xf numFmtId="224" fontId="3" fillId="42" borderId="9" xfId="0" applyNumberFormat="1" applyFont="1" applyFill="1" applyBorder="1" applyAlignment="1">
      <alignment horizontal="right"/>
    </xf>
    <xf numFmtId="223" fontId="3" fillId="0" borderId="52" xfId="0" applyNumberFormat="1" applyFont="1" applyBorder="1"/>
    <xf numFmtId="224" fontId="3" fillId="0" borderId="55" xfId="0" applyNumberFormat="1" applyFont="1" applyBorder="1"/>
    <xf numFmtId="0" fontId="6" fillId="0" borderId="0" xfId="0" applyFont="1" applyAlignment="1">
      <alignment horizontal="left" vertical="center"/>
    </xf>
    <xf numFmtId="0" fontId="0" fillId="0" borderId="54" xfId="0" applyBorder="1"/>
    <xf numFmtId="0" fontId="82" fillId="43" borderId="7" xfId="0" applyFont="1" applyFill="1" applyBorder="1" applyAlignment="1" applyProtection="1">
      <alignment vertical="center"/>
      <protection locked="0"/>
    </xf>
    <xf numFmtId="14" fontId="82" fillId="43" borderId="7" xfId="0" applyNumberFormat="1" applyFont="1" applyFill="1" applyBorder="1" applyAlignment="1" applyProtection="1">
      <alignment horizontal="left" vertical="center"/>
      <protection locked="0"/>
    </xf>
    <xf numFmtId="14" fontId="82" fillId="42" borderId="87" xfId="0" applyNumberFormat="1" applyFont="1" applyFill="1" applyBorder="1" applyAlignment="1">
      <alignment horizontal="left" vertical="center"/>
    </xf>
    <xf numFmtId="10" fontId="3" fillId="42" borderId="76" xfId="1" applyNumberFormat="1" applyFont="1" applyFill="1" applyBorder="1" applyAlignment="1" applyProtection="1">
      <alignment horizontal="center" vertical="center"/>
    </xf>
    <xf numFmtId="10" fontId="3" fillId="42" borderId="7" xfId="1" applyNumberFormat="1" applyFont="1" applyFill="1" applyBorder="1" applyAlignment="1" applyProtection="1">
      <alignment vertical="center"/>
    </xf>
    <xf numFmtId="10" fontId="4" fillId="42" borderId="7" xfId="0" applyNumberFormat="1" applyFont="1" applyFill="1" applyBorder="1" applyAlignment="1" applyProtection="1">
      <alignment horizontal="right" vertical="center"/>
    </xf>
    <xf numFmtId="1" fontId="3" fillId="0" borderId="0" xfId="0" applyNumberFormat="1" applyFont="1"/>
    <xf numFmtId="223" fontId="0" fillId="0" borderId="5" xfId="0" applyNumberFormat="1" applyFont="1" applyBorder="1" applyAlignment="1">
      <alignment vertical="center"/>
    </xf>
    <xf numFmtId="224" fontId="2" fillId="43" borderId="92" xfId="778" applyNumberFormat="1" applyFont="1" applyFill="1" applyBorder="1" applyAlignment="1" applyProtection="1">
      <alignment vertical="center"/>
      <protection locked="0"/>
    </xf>
    <xf numFmtId="0" fontId="6" fillId="0" borderId="0" xfId="0" applyFont="1" applyFill="1" applyBorder="1" applyAlignment="1" applyProtection="1">
      <alignment vertical="center"/>
    </xf>
    <xf numFmtId="0" fontId="77" fillId="0" borderId="56" xfId="0" applyFont="1" applyFill="1" applyBorder="1" applyAlignment="1" applyProtection="1">
      <alignment vertical="center"/>
    </xf>
    <xf numFmtId="0" fontId="6" fillId="0" borderId="104" xfId="0" applyFont="1" applyBorder="1" applyAlignment="1">
      <alignment vertical="center"/>
    </xf>
    <xf numFmtId="224" fontId="2" fillId="42" borderId="89" xfId="778" applyNumberFormat="1" applyFont="1" applyFill="1" applyBorder="1" applyProtection="1"/>
    <xf numFmtId="224" fontId="2" fillId="42" borderId="90" xfId="778" applyNumberFormat="1" applyFont="1" applyFill="1" applyBorder="1" applyProtection="1"/>
    <xf numFmtId="224" fontId="2" fillId="42" borderId="4" xfId="778" applyNumberFormat="1" applyFont="1" applyFill="1" applyBorder="1" applyAlignment="1" applyProtection="1">
      <alignment vertical="center"/>
    </xf>
    <xf numFmtId="223" fontId="4" fillId="0" borderId="1" xfId="0" applyNumberFormat="1" applyFont="1" applyFill="1" applyBorder="1" applyAlignment="1" applyProtection="1">
      <alignment vertical="center"/>
    </xf>
    <xf numFmtId="223" fontId="68" fillId="0" borderId="6" xfId="0" applyNumberFormat="1" applyFont="1" applyBorder="1" applyAlignment="1">
      <alignment vertical="center"/>
    </xf>
    <xf numFmtId="1" fontId="68" fillId="43" borderId="4" xfId="778" applyNumberFormat="1" applyFont="1" applyFill="1" applyBorder="1" applyAlignment="1" applyProtection="1">
      <alignment vertical="center"/>
      <protection locked="0"/>
    </xf>
    <xf numFmtId="0" fontId="68" fillId="0" borderId="0" xfId="0" applyFont="1" applyBorder="1" applyProtection="1"/>
    <xf numFmtId="223" fontId="68" fillId="0" borderId="0" xfId="0" applyNumberFormat="1" applyFont="1" applyBorder="1" applyProtection="1"/>
    <xf numFmtId="164" fontId="68" fillId="0" borderId="6" xfId="0" applyNumberFormat="1" applyFont="1" applyBorder="1" applyAlignment="1">
      <alignment vertical="center"/>
    </xf>
    <xf numFmtId="164" fontId="68" fillId="0" borderId="0" xfId="0" applyNumberFormat="1" applyFont="1" applyBorder="1" applyProtection="1"/>
    <xf numFmtId="224" fontId="68" fillId="42" borderId="79" xfId="778" applyNumberFormat="1" applyFont="1" applyFill="1" applyBorder="1" applyAlignment="1" applyProtection="1">
      <alignment vertical="center"/>
    </xf>
    <xf numFmtId="1" fontId="68" fillId="42" borderId="79" xfId="778" applyNumberFormat="1" applyFont="1" applyFill="1" applyBorder="1" applyAlignment="1" applyProtection="1">
      <alignment vertical="center"/>
    </xf>
    <xf numFmtId="10" fontId="2" fillId="42" borderId="79" xfId="778" applyNumberFormat="1" applyFont="1" applyFill="1" applyBorder="1" applyAlignment="1" applyProtection="1">
      <alignment vertical="center"/>
    </xf>
    <xf numFmtId="164" fontId="0" fillId="0" borderId="5" xfId="0" applyNumberFormat="1" applyFont="1" applyBorder="1" applyAlignment="1">
      <alignment vertical="center"/>
    </xf>
    <xf numFmtId="223" fontId="68" fillId="0" borderId="5" xfId="0" applyNumberFormat="1" applyFont="1" applyBorder="1" applyAlignment="1">
      <alignment vertical="center"/>
    </xf>
    <xf numFmtId="223" fontId="68" fillId="0" borderId="0" xfId="0" applyNumberFormat="1" applyFont="1"/>
    <xf numFmtId="164" fontId="68" fillId="0" borderId="5" xfId="0" applyNumberFormat="1" applyFont="1" applyBorder="1" applyAlignment="1">
      <alignment vertical="center"/>
    </xf>
    <xf numFmtId="164" fontId="68" fillId="0" borderId="0" xfId="0" applyNumberFormat="1" applyFont="1"/>
    <xf numFmtId="0" fontId="82" fillId="42" borderId="105" xfId="0" applyFont="1" applyFill="1" applyBorder="1" applyAlignment="1">
      <alignment vertical="center"/>
    </xf>
    <xf numFmtId="1" fontId="49" fillId="39" borderId="106" xfId="0" applyNumberFormat="1" applyFont="1" applyFill="1" applyBorder="1" applyAlignment="1" applyProtection="1">
      <alignment horizontal="right"/>
    </xf>
    <xf numFmtId="172" fontId="6" fillId="43" borderId="7" xfId="0" applyNumberFormat="1" applyFont="1" applyFill="1" applyBorder="1" applyAlignment="1" applyProtection="1">
      <alignment horizontal="left" vertical="center"/>
      <protection locked="0"/>
    </xf>
    <xf numFmtId="0" fontId="0" fillId="39" borderId="70" xfId="0" applyFill="1" applyBorder="1" applyAlignment="1">
      <alignment horizontal="left" vertical="center"/>
    </xf>
    <xf numFmtId="0" fontId="3" fillId="43" borderId="7" xfId="0" applyFont="1" applyFill="1" applyBorder="1" applyProtection="1">
      <protection locked="0"/>
    </xf>
    <xf numFmtId="0" fontId="4" fillId="45" borderId="0" xfId="0" applyFont="1" applyFill="1" applyBorder="1" applyAlignment="1">
      <alignment vertical="center" wrapText="1"/>
    </xf>
    <xf numFmtId="0" fontId="68" fillId="39" borderId="0" xfId="0" applyFont="1" applyFill="1" applyAlignment="1">
      <alignment wrapText="1"/>
    </xf>
    <xf numFmtId="0" fontId="0" fillId="0" borderId="0" xfId="0" applyAlignment="1">
      <alignment horizontal="left" vertical="top"/>
    </xf>
    <xf numFmtId="222" fontId="4" fillId="41" borderId="53" xfId="0" quotePrefix="1" applyNumberFormat="1" applyFont="1" applyFill="1" applyBorder="1" applyAlignment="1">
      <alignment horizontal="left" vertical="center"/>
    </xf>
    <xf numFmtId="0" fontId="6" fillId="0" borderId="107" xfId="0" applyFont="1" applyBorder="1" applyAlignment="1">
      <alignment horizontal="left" vertical="top"/>
    </xf>
    <xf numFmtId="0" fontId="4" fillId="0" borderId="107" xfId="0" applyFont="1" applyBorder="1" applyAlignment="1">
      <alignment horizontal="left" vertical="top" wrapText="1"/>
    </xf>
    <xf numFmtId="0" fontId="4" fillId="0" borderId="107" xfId="0" quotePrefix="1" applyFont="1" applyBorder="1" applyAlignment="1">
      <alignment horizontal="left" vertical="top"/>
    </xf>
    <xf numFmtId="222" fontId="4" fillId="0" borderId="107" xfId="0" quotePrefix="1" applyNumberFormat="1" applyFont="1" applyBorder="1" applyAlignment="1">
      <alignment horizontal="left" vertical="top"/>
    </xf>
    <xf numFmtId="0" fontId="0" fillId="0" borderId="0" xfId="0" applyAlignment="1">
      <alignment horizontal="left" vertical="top" wrapText="1"/>
    </xf>
    <xf numFmtId="0" fontId="6" fillId="48" borderId="7" xfId="0" applyFont="1" applyFill="1" applyBorder="1" applyAlignment="1">
      <alignment horizontal="left" vertical="top"/>
    </xf>
    <xf numFmtId="0" fontId="0" fillId="0" borderId="7" xfId="0" applyBorder="1" applyAlignment="1">
      <alignment horizontal="left" vertical="top"/>
    </xf>
    <xf numFmtId="0" fontId="0" fillId="43" borderId="7" xfId="0" applyFill="1" applyBorder="1" applyAlignment="1">
      <alignment horizontal="left" vertical="top"/>
    </xf>
    <xf numFmtId="0" fontId="0" fillId="0" borderId="7" xfId="0" applyBorder="1" applyAlignment="1">
      <alignment horizontal="left" vertical="top" wrapText="1"/>
    </xf>
    <xf numFmtId="0" fontId="0" fillId="42" borderId="7" xfId="0" applyFill="1" applyBorder="1" applyAlignment="1">
      <alignment horizontal="left" vertical="top"/>
    </xf>
    <xf numFmtId="0" fontId="0" fillId="43" borderId="7" xfId="0" applyFill="1" applyBorder="1" applyAlignment="1">
      <alignment horizontal="left" vertical="top" wrapText="1"/>
    </xf>
    <xf numFmtId="0" fontId="0" fillId="42" borderId="7" xfId="0" applyFill="1" applyBorder="1" applyAlignment="1">
      <alignment horizontal="left" vertical="top" wrapText="1"/>
    </xf>
    <xf numFmtId="0" fontId="0" fillId="46" borderId="7" xfId="0" applyFill="1" applyBorder="1" applyAlignment="1">
      <alignment horizontal="left" vertical="top" wrapText="1"/>
    </xf>
    <xf numFmtId="0" fontId="0" fillId="46" borderId="7" xfId="0" applyFill="1" applyBorder="1" applyAlignment="1">
      <alignment horizontal="left" vertical="top"/>
    </xf>
    <xf numFmtId="9" fontId="3" fillId="43" borderId="7" xfId="0" applyNumberFormat="1" applyFont="1" applyFill="1" applyBorder="1" applyAlignment="1" applyProtection="1">
      <alignment vertical="center"/>
      <protection locked="0"/>
    </xf>
    <xf numFmtId="0" fontId="0" fillId="0" borderId="5" xfId="0" applyBorder="1" applyAlignment="1">
      <alignment horizontal="left" vertical="center"/>
    </xf>
    <xf numFmtId="223" fontId="0" fillId="0" borderId="5" xfId="0" applyNumberFormat="1" applyBorder="1" applyAlignment="1">
      <alignment horizontal="left" vertical="center"/>
    </xf>
    <xf numFmtId="0" fontId="0" fillId="0" borderId="7" xfId="0" applyBorder="1" applyAlignment="1">
      <alignment horizontal="left" vertical="top"/>
    </xf>
    <xf numFmtId="0" fontId="0" fillId="0" borderId="7" xfId="0" applyBorder="1" applyAlignment="1">
      <alignment horizontal="left" vertical="top" wrapText="1"/>
    </xf>
    <xf numFmtId="223" fontId="6" fillId="0" borderId="5" xfId="0" applyNumberFormat="1" applyFont="1" applyBorder="1" applyAlignment="1">
      <alignment vertical="center"/>
    </xf>
    <xf numFmtId="223" fontId="3" fillId="0" borderId="49" xfId="0" applyNumberFormat="1" applyFont="1" applyFill="1" applyBorder="1" applyAlignment="1" applyProtection="1">
      <alignment horizontal="left" indent="3"/>
    </xf>
    <xf numFmtId="223" fontId="3" fillId="0" borderId="49" xfId="0" applyNumberFormat="1" applyFont="1" applyBorder="1" applyAlignment="1">
      <alignment horizontal="left" indent="3"/>
    </xf>
    <xf numFmtId="0" fontId="4" fillId="45" borderId="7" xfId="0" applyFont="1" applyFill="1" applyBorder="1" applyAlignment="1">
      <alignment vertical="top" wrapText="1"/>
    </xf>
    <xf numFmtId="0" fontId="0" fillId="0" borderId="7" xfId="0" applyBorder="1" applyAlignment="1">
      <alignment horizontal="left" vertical="top" wrapText="1"/>
    </xf>
    <xf numFmtId="0" fontId="6" fillId="48" borderId="7" xfId="0" applyFont="1" applyFill="1" applyBorder="1" applyAlignment="1">
      <alignment horizontal="left" vertical="top"/>
    </xf>
    <xf numFmtId="0" fontId="0" fillId="0" borderId="54" xfId="0" applyBorder="1" applyAlignment="1">
      <alignment horizontal="left" vertical="top" wrapText="1"/>
    </xf>
    <xf numFmtId="0" fontId="0" fillId="0" borderId="52" xfId="0" applyBorder="1" applyAlignment="1">
      <alignment horizontal="left" vertical="top" wrapText="1"/>
    </xf>
    <xf numFmtId="0" fontId="0" fillId="0" borderId="55" xfId="0" applyBorder="1" applyAlignment="1">
      <alignment horizontal="left" vertical="top" wrapText="1"/>
    </xf>
    <xf numFmtId="0" fontId="81" fillId="47" borderId="7" xfId="0" applyFont="1" applyFill="1" applyBorder="1" applyAlignment="1">
      <alignment horizontal="center" vertical="top"/>
    </xf>
    <xf numFmtId="0" fontId="0" fillId="0" borderId="7" xfId="0" applyBorder="1" applyAlignment="1">
      <alignment horizontal="left" vertical="top"/>
    </xf>
    <xf numFmtId="0" fontId="4" fillId="0" borderId="7" xfId="0" applyFont="1" applyBorder="1" applyAlignment="1">
      <alignment horizontal="left" vertical="top" wrapText="1"/>
    </xf>
    <xf numFmtId="0" fontId="81" fillId="44" borderId="7" xfId="0" applyFont="1" applyFill="1" applyBorder="1" applyAlignment="1">
      <alignment horizontal="center" vertical="center"/>
    </xf>
    <xf numFmtId="0" fontId="0" fillId="0" borderId="100" xfId="0" applyBorder="1" applyAlignment="1">
      <alignment horizontal="left" vertical="top" wrapText="1"/>
    </xf>
    <xf numFmtId="0" fontId="0" fillId="0" borderId="101" xfId="0" applyBorder="1" applyAlignment="1">
      <alignment horizontal="left" vertical="top" wrapText="1"/>
    </xf>
    <xf numFmtId="0" fontId="0" fillId="0" borderId="102" xfId="0" applyBorder="1" applyAlignment="1">
      <alignment horizontal="left" vertical="top" wrapText="1"/>
    </xf>
    <xf numFmtId="0" fontId="0" fillId="0" borderId="88" xfId="0" applyBorder="1" applyAlignment="1">
      <alignment horizontal="left" vertical="top" wrapText="1"/>
    </xf>
    <xf numFmtId="0" fontId="0" fillId="0" borderId="50" xfId="0" applyBorder="1" applyAlignment="1">
      <alignment horizontal="left" vertical="top" wrapText="1"/>
    </xf>
    <xf numFmtId="0" fontId="0" fillId="0" borderId="99" xfId="0" applyBorder="1" applyAlignment="1">
      <alignment horizontal="left" vertical="top" wrapText="1"/>
    </xf>
    <xf numFmtId="219" fontId="3" fillId="0" borderId="95" xfId="0" applyNumberFormat="1" applyFont="1" applyFill="1" applyBorder="1" applyAlignment="1" applyProtection="1">
      <alignment horizontal="center" vertical="center"/>
    </xf>
    <xf numFmtId="219" fontId="3" fillId="0" borderId="8" xfId="0" applyNumberFormat="1" applyFont="1" applyFill="1" applyBorder="1" applyAlignment="1" applyProtection="1">
      <alignment horizontal="center" vertical="center"/>
    </xf>
    <xf numFmtId="219" fontId="3" fillId="0" borderId="96" xfId="0" applyNumberFormat="1" applyFont="1" applyFill="1" applyBorder="1" applyAlignment="1" applyProtection="1">
      <alignment horizontal="center" vertical="center"/>
    </xf>
    <xf numFmtId="0" fontId="0" fillId="0" borderId="103"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0" fillId="0" borderId="88" xfId="0" applyFont="1" applyFill="1" applyBorder="1" applyAlignment="1" applyProtection="1">
      <alignment horizontal="center" vertical="center" wrapText="1"/>
      <protection locked="0"/>
    </xf>
    <xf numFmtId="0" fontId="0" fillId="0" borderId="50" xfId="0" applyFont="1" applyFill="1" applyBorder="1" applyAlignment="1" applyProtection="1">
      <alignment horizontal="center" vertical="center" wrapText="1"/>
      <protection locked="0"/>
    </xf>
    <xf numFmtId="0" fontId="0" fillId="0" borderId="54" xfId="0" applyFont="1" applyFill="1" applyBorder="1" applyAlignment="1" applyProtection="1">
      <alignment horizontal="left" vertical="center" wrapText="1"/>
      <protection locked="0"/>
    </xf>
    <xf numFmtId="0" fontId="0" fillId="0" borderId="52" xfId="0" applyFont="1" applyFill="1" applyBorder="1" applyAlignment="1" applyProtection="1">
      <alignment horizontal="left" vertical="center" wrapText="1"/>
      <protection locked="0"/>
    </xf>
    <xf numFmtId="0" fontId="0" fillId="0" borderId="55" xfId="0" applyFont="1" applyFill="1" applyBorder="1" applyAlignment="1" applyProtection="1">
      <alignment horizontal="left" vertical="center" wrapText="1"/>
      <protection locked="0"/>
    </xf>
    <xf numFmtId="0" fontId="0" fillId="0" borderId="100" xfId="0" applyFont="1" applyFill="1" applyBorder="1" applyAlignment="1" applyProtection="1">
      <alignment horizontal="left" vertical="center" wrapText="1"/>
      <protection locked="0"/>
    </xf>
    <xf numFmtId="0" fontId="0" fillId="0" borderId="101" xfId="0" applyFont="1" applyFill="1" applyBorder="1" applyAlignment="1" applyProtection="1">
      <alignment horizontal="left" vertical="center" wrapText="1"/>
      <protection locked="0"/>
    </xf>
    <xf numFmtId="0" fontId="0" fillId="0" borderId="102" xfId="0" applyFont="1" applyFill="1" applyBorder="1" applyAlignment="1" applyProtection="1">
      <alignment horizontal="left" vertical="center" wrapText="1"/>
      <protection locked="0"/>
    </xf>
    <xf numFmtId="0" fontId="0" fillId="0" borderId="103" xfId="0" applyFont="1"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wrapText="1"/>
      <protection locked="0"/>
    </xf>
    <xf numFmtId="0" fontId="0" fillId="0" borderId="9" xfId="0" applyFont="1" applyFill="1" applyBorder="1" applyAlignment="1" applyProtection="1">
      <alignment horizontal="left" vertical="center" wrapText="1"/>
      <protection locked="0"/>
    </xf>
    <xf numFmtId="0" fontId="0" fillId="0" borderId="88" xfId="0" applyFont="1" applyFill="1" applyBorder="1" applyAlignment="1" applyProtection="1">
      <alignment horizontal="left" vertical="center" wrapText="1"/>
      <protection locked="0"/>
    </xf>
    <xf numFmtId="0" fontId="0" fillId="0" borderId="50" xfId="0" applyFont="1" applyFill="1" applyBorder="1" applyAlignment="1" applyProtection="1">
      <alignment horizontal="left" vertical="center" wrapText="1"/>
      <protection locked="0"/>
    </xf>
    <xf numFmtId="0" fontId="0" fillId="0" borderId="99" xfId="0" applyFont="1" applyFill="1" applyBorder="1" applyAlignment="1" applyProtection="1">
      <alignment horizontal="left" vertical="center" wrapText="1"/>
      <protection locked="0"/>
    </xf>
    <xf numFmtId="219" fontId="3" fillId="0" borderId="95" xfId="0" applyNumberFormat="1" applyFont="1" applyBorder="1" applyAlignment="1">
      <alignment horizontal="center" vertical="center"/>
    </xf>
    <xf numFmtId="219" fontId="3" fillId="0" borderId="8" xfId="0" applyNumberFormat="1" applyFont="1" applyBorder="1" applyAlignment="1">
      <alignment horizontal="center" vertical="center"/>
    </xf>
    <xf numFmtId="219" fontId="3" fillId="0" borderId="96" xfId="0" applyNumberFormat="1" applyFont="1" applyBorder="1" applyAlignment="1">
      <alignment horizontal="center" vertical="center"/>
    </xf>
    <xf numFmtId="0" fontId="4" fillId="0" borderId="54" xfId="0" applyFont="1" applyBorder="1" applyAlignment="1">
      <alignment horizontal="left"/>
    </xf>
    <xf numFmtId="0" fontId="4" fillId="0" borderId="52" xfId="0" applyFont="1" applyBorder="1" applyAlignment="1">
      <alignment horizontal="left"/>
    </xf>
    <xf numFmtId="0" fontId="4" fillId="0" borderId="55" xfId="0" applyFont="1" applyBorder="1" applyAlignment="1">
      <alignment horizontal="left"/>
    </xf>
    <xf numFmtId="0" fontId="4" fillId="0" borderId="100" xfId="0" applyFont="1" applyBorder="1" applyAlignment="1">
      <alignment horizontal="left" vertical="center" wrapText="1"/>
    </xf>
    <xf numFmtId="0" fontId="4" fillId="0" borderId="101" xfId="0" applyFont="1" applyBorder="1" applyAlignment="1">
      <alignment horizontal="left" vertical="center" wrapText="1"/>
    </xf>
    <xf numFmtId="0" fontId="4" fillId="0" borderId="102" xfId="0" applyFont="1" applyBorder="1" applyAlignment="1">
      <alignment horizontal="left" vertical="center" wrapText="1"/>
    </xf>
    <xf numFmtId="0" fontId="4" fillId="0" borderId="103" xfId="0" applyFont="1" applyBorder="1" applyAlignment="1">
      <alignment horizontal="left" vertical="center" wrapText="1"/>
    </xf>
    <xf numFmtId="0" fontId="4" fillId="0" borderId="0" xfId="0" applyFont="1" applyBorder="1" applyAlignment="1">
      <alignment horizontal="left" vertical="center" wrapText="1"/>
    </xf>
    <xf numFmtId="0" fontId="4" fillId="0" borderId="9" xfId="0" applyFont="1" applyBorder="1" applyAlignment="1">
      <alignment horizontal="left" vertical="center" wrapText="1"/>
    </xf>
    <xf numFmtId="0" fontId="4" fillId="0" borderId="88" xfId="0" applyFont="1" applyBorder="1" applyAlignment="1">
      <alignment horizontal="left" vertical="center" wrapText="1"/>
    </xf>
    <xf numFmtId="0" fontId="4" fillId="0" borderId="50" xfId="0" applyFont="1" applyBorder="1" applyAlignment="1">
      <alignment horizontal="left" vertical="center" wrapText="1"/>
    </xf>
    <xf numFmtId="0" fontId="4" fillId="0" borderId="99" xfId="0" applyFont="1" applyBorder="1" applyAlignment="1">
      <alignment horizontal="left" vertical="center" wrapText="1"/>
    </xf>
    <xf numFmtId="0" fontId="0" fillId="43" borderId="4" xfId="0" applyFill="1" applyBorder="1" applyAlignment="1" applyProtection="1">
      <alignment horizontal="left" vertical="center"/>
      <protection locked="0"/>
    </xf>
    <xf numFmtId="223" fontId="3" fillId="0" borderId="56" xfId="0" applyNumberFormat="1" applyFont="1" applyBorder="1" applyAlignment="1">
      <alignment horizontal="center" vertical="center"/>
    </xf>
    <xf numFmtId="223" fontId="3" fillId="0" borderId="0" xfId="0" applyNumberFormat="1" applyFont="1" applyAlignment="1">
      <alignment horizontal="center" vertical="center"/>
    </xf>
    <xf numFmtId="223" fontId="3" fillId="0" borderId="56" xfId="0" applyNumberFormat="1" applyFont="1" applyFill="1" applyBorder="1" applyAlignment="1" applyProtection="1">
      <alignment horizontal="center" vertical="center"/>
    </xf>
    <xf numFmtId="223" fontId="3" fillId="0" borderId="0" xfId="0" applyNumberFormat="1"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0" fillId="0" borderId="0" xfId="0" applyFill="1" applyBorder="1" applyAlignment="1" applyProtection="1">
      <alignment horizontal="left" vertical="center" wrapText="1"/>
    </xf>
    <xf numFmtId="0" fontId="0" fillId="39" borderId="0" xfId="0" applyFill="1" applyAlignment="1">
      <alignment horizontal="left" vertical="center" wrapText="1"/>
    </xf>
    <xf numFmtId="0" fontId="68" fillId="39" borderId="0" xfId="0" applyFont="1" applyFill="1" applyAlignment="1">
      <alignment horizontal="left" vertical="center" wrapText="1"/>
    </xf>
    <xf numFmtId="0" fontId="83" fillId="40" borderId="0" xfId="0" applyFont="1" applyFill="1" applyAlignment="1">
      <alignment horizontal="center" vertical="center" wrapText="1"/>
    </xf>
    <xf numFmtId="0" fontId="83" fillId="40" borderId="0" xfId="0" applyFont="1" applyFill="1" applyAlignment="1">
      <alignment horizontal="center" vertical="center" wrapText="1"/>
    </xf>
  </cellXfs>
  <cellStyles count="779">
    <cellStyle name="# ##0" xfId="49" xr:uid="{00000000-0005-0000-0000-000000000000}"/>
    <cellStyle name="# ##0 2" xfId="50" xr:uid="{00000000-0005-0000-0000-000001000000}"/>
    <cellStyle name="# ##0 2 2" xfId="51" xr:uid="{00000000-0005-0000-0000-000002000000}"/>
    <cellStyle name="# ##0 2 3" xfId="52" xr:uid="{00000000-0005-0000-0000-000003000000}"/>
    <cellStyle name="# ##0 3" xfId="53" xr:uid="{00000000-0005-0000-0000-000004000000}"/>
    <cellStyle name="# ##0,00" xfId="3" xr:uid="{00000000-0005-0000-0000-000005000000}"/>
    <cellStyle name="# ##0,00;-# ##0,00;" xfId="4" xr:uid="{00000000-0005-0000-0000-000006000000}"/>
    <cellStyle name="# ##0,00;-# ##0,00; 2" xfId="54" xr:uid="{00000000-0005-0000-0000-000007000000}"/>
    <cellStyle name="# ##0,00;-# ##0,00; 3" xfId="55" xr:uid="{00000000-0005-0000-0000-000008000000}"/>
    <cellStyle name="# ##0,00;-# ##0,00; 4" xfId="56" xr:uid="{00000000-0005-0000-0000-000009000000}"/>
    <cellStyle name="# ##0,00;-# ##0,00; 4 2" xfId="57" xr:uid="{00000000-0005-0000-0000-00000A000000}"/>
    <cellStyle name="# ##0,00;-# ##0,00; 4 3" xfId="58" xr:uid="{00000000-0005-0000-0000-00000B000000}"/>
    <cellStyle name="# ##0,00;-# ##0,00; 5" xfId="59" xr:uid="{00000000-0005-0000-0000-00000C000000}"/>
    <cellStyle name="$" xfId="60" xr:uid="{00000000-0005-0000-0000-00000D000000}"/>
    <cellStyle name="£" xfId="61" xr:uid="{00000000-0005-0000-0000-00000E000000}"/>
    <cellStyle name="0" xfId="5" xr:uid="{00000000-0005-0000-0000-00000F000000}"/>
    <cellStyle name="0 2" xfId="62" xr:uid="{00000000-0005-0000-0000-000010000000}"/>
    <cellStyle name="0 3" xfId="63" xr:uid="{00000000-0005-0000-0000-000011000000}"/>
    <cellStyle name="0 4" xfId="64" xr:uid="{00000000-0005-0000-0000-000012000000}"/>
    <cellStyle name="0,0" xfId="65" xr:uid="{00000000-0005-0000-0000-000013000000}"/>
    <cellStyle name="0,0 2" xfId="66" xr:uid="{00000000-0005-0000-0000-000014000000}"/>
    <cellStyle name="0,00&quot; %&quot;;-0,00&quot; %&quot;;" xfId="6" xr:uid="{00000000-0005-0000-0000-000015000000}"/>
    <cellStyle name="0,00%" xfId="67" xr:uid="{00000000-0005-0000-0000-000016000000}"/>
    <cellStyle name="0,00% 2" xfId="68" xr:uid="{00000000-0005-0000-0000-000017000000}"/>
    <cellStyle name="0,00%;-0,00%;" xfId="7" xr:uid="{00000000-0005-0000-0000-000018000000}"/>
    <cellStyle name="01- 0 ---------------" xfId="69" xr:uid="{00000000-0005-0000-0000-000019000000}"/>
    <cellStyle name="02- # ##0" xfId="70" xr:uid="{00000000-0005-0000-0000-00001A000000}"/>
    <cellStyle name="03- 0,00" xfId="71" xr:uid="{00000000-0005-0000-0000-00001B000000}"/>
    <cellStyle name="04- # ##0,00" xfId="72" xr:uid="{00000000-0005-0000-0000-00001C000000}"/>
    <cellStyle name="05- 0%" xfId="73" xr:uid="{00000000-0005-0000-0000-00001D000000}"/>
    <cellStyle name="06- 0,0%" xfId="74" xr:uid="{00000000-0005-0000-0000-00001E000000}"/>
    <cellStyle name="07- 0,00%" xfId="75" xr:uid="{00000000-0005-0000-0000-00001F000000}"/>
    <cellStyle name="11 •  0" xfId="8" xr:uid="{00000000-0005-0000-0000-000020000000}"/>
    <cellStyle name="11- 0;-0; -----------" xfId="76" xr:uid="{00000000-0005-0000-0000-000021000000}"/>
    <cellStyle name="12- # ##0;-# ##0;" xfId="77" xr:uid="{00000000-0005-0000-0000-000022000000}"/>
    <cellStyle name="12 •  # ##0" xfId="9" xr:uid="{00000000-0005-0000-0000-000023000000}"/>
    <cellStyle name="13 •  # ##0,00" xfId="10" xr:uid="{00000000-0005-0000-0000-000024000000}"/>
    <cellStyle name="13- 0,00;-0,00;" xfId="78" xr:uid="{00000000-0005-0000-0000-000025000000}"/>
    <cellStyle name="14- # ##0,00;-# ##0,00;" xfId="79" xr:uid="{00000000-0005-0000-0000-000026000000}"/>
    <cellStyle name="15- 0%;-0%;" xfId="80" xr:uid="{00000000-0005-0000-0000-000027000000}"/>
    <cellStyle name="16- 0,0%;-0,0%;" xfId="81" xr:uid="{00000000-0005-0000-0000-000028000000}"/>
    <cellStyle name="17 •  0%" xfId="11" xr:uid="{00000000-0005-0000-0000-000029000000}"/>
    <cellStyle name="17- 0,00%;-0,00%;" xfId="82" xr:uid="{00000000-0005-0000-0000-00002A000000}"/>
    <cellStyle name="18 •  0,0%" xfId="12" xr:uid="{00000000-0005-0000-0000-00002B000000}"/>
    <cellStyle name="19 •  0,00%" xfId="13" xr:uid="{00000000-0005-0000-0000-00002C000000}"/>
    <cellStyle name="20 ________ cadre fin" xfId="14" xr:uid="{00000000-0005-0000-0000-00002D000000}"/>
    <cellStyle name="20 % - Accent1 2" xfId="83" xr:uid="{00000000-0005-0000-0000-00002E000000}"/>
    <cellStyle name="20 % - Accent1 2 2" xfId="395" xr:uid="{00000000-0005-0000-0000-00002F000000}"/>
    <cellStyle name="20 % - Accent2 2" xfId="84" xr:uid="{00000000-0005-0000-0000-000030000000}"/>
    <cellStyle name="20 % - Accent2 2 2" xfId="396" xr:uid="{00000000-0005-0000-0000-000031000000}"/>
    <cellStyle name="20 % - Accent3 2" xfId="85" xr:uid="{00000000-0005-0000-0000-000032000000}"/>
    <cellStyle name="20 % - Accent3 2 2" xfId="397" xr:uid="{00000000-0005-0000-0000-000033000000}"/>
    <cellStyle name="20 % - Accent4 2" xfId="86" xr:uid="{00000000-0005-0000-0000-000034000000}"/>
    <cellStyle name="20 % - Accent4 2 2" xfId="398" xr:uid="{00000000-0005-0000-0000-000035000000}"/>
    <cellStyle name="20 % - Accent5 2" xfId="87" xr:uid="{00000000-0005-0000-0000-000036000000}"/>
    <cellStyle name="20 % - Accent6 2" xfId="88" xr:uid="{00000000-0005-0000-0000-000037000000}"/>
    <cellStyle name="20% - Accent1" xfId="89" xr:uid="{00000000-0005-0000-0000-000038000000}"/>
    <cellStyle name="20% - Accent2" xfId="90" xr:uid="{00000000-0005-0000-0000-000039000000}"/>
    <cellStyle name="20% - Accent3" xfId="91" xr:uid="{00000000-0005-0000-0000-00003A000000}"/>
    <cellStyle name="20% - Accent4" xfId="92" xr:uid="{00000000-0005-0000-0000-00003B000000}"/>
    <cellStyle name="20% - Accent5" xfId="93" xr:uid="{00000000-0005-0000-0000-00003C000000}"/>
    <cellStyle name="20% - Accent5 2" xfId="777" xr:uid="{00000000-0005-0000-0000-00003D000000}"/>
    <cellStyle name="20% - Accent6" xfId="94" xr:uid="{00000000-0005-0000-0000-00003E000000}"/>
    <cellStyle name="21- +0;-0; ----------" xfId="95" xr:uid="{00000000-0005-0000-0000-00003F000000}"/>
    <cellStyle name="21 •  0;-0;" xfId="15" xr:uid="{00000000-0005-0000-0000-000040000000}"/>
    <cellStyle name="21 •  0;-0; 2" xfId="399" xr:uid="{00000000-0005-0000-0000-000041000000}"/>
    <cellStyle name="21 •  0;-0; 2 2" xfId="589" xr:uid="{00000000-0005-0000-0000-000042000000}"/>
    <cellStyle name="21 •  0;-0; 3" xfId="583" xr:uid="{00000000-0005-0000-0000-000043000000}"/>
    <cellStyle name="22- +# ##0;-# ##0;" xfId="96" xr:uid="{00000000-0005-0000-0000-000044000000}"/>
    <cellStyle name="22 •  # ##0;-# ##0;" xfId="16" xr:uid="{00000000-0005-0000-0000-000045000000}"/>
    <cellStyle name="22 •  # ##0;-# ##0; 2" xfId="400" xr:uid="{00000000-0005-0000-0000-000046000000}"/>
    <cellStyle name="22 •  # ##0;-# ##0; 2 2" xfId="561" xr:uid="{00000000-0005-0000-0000-000047000000}"/>
    <cellStyle name="22 •  # ##0;-# ##0; 3" xfId="599" xr:uid="{00000000-0005-0000-0000-000048000000}"/>
    <cellStyle name="23- +0,00;-0,00;" xfId="97" xr:uid="{00000000-0005-0000-0000-000049000000}"/>
    <cellStyle name="23 •  # ##0,00;-# ##0,00;" xfId="17" xr:uid="{00000000-0005-0000-0000-00004A000000}"/>
    <cellStyle name="24- +# ##0,00;-# ##0,00;" xfId="98" xr:uid="{00000000-0005-0000-0000-00004B000000}"/>
    <cellStyle name="25- +0%;-0%;" xfId="99" xr:uid="{00000000-0005-0000-0000-00004C000000}"/>
    <cellStyle name="26- +0,0%;-0,0%;" xfId="100" xr:uid="{00000000-0005-0000-0000-00004D000000}"/>
    <cellStyle name="27- +0,00%;-0,00%;" xfId="101" xr:uid="{00000000-0005-0000-0000-00004E000000}"/>
    <cellStyle name="27 •  0%;-0%;" xfId="18" xr:uid="{00000000-0005-0000-0000-00004F000000}"/>
    <cellStyle name="28 •  0,0%;-0,0%;" xfId="19" xr:uid="{00000000-0005-0000-0000-000050000000}"/>
    <cellStyle name="29 •  0,00%;-0,00%;" xfId="20" xr:uid="{00000000-0005-0000-0000-000051000000}"/>
    <cellStyle name="30 ________ cadre épais" xfId="21" xr:uid="{00000000-0005-0000-0000-000052000000}"/>
    <cellStyle name="31 •  +0;-0;" xfId="22" xr:uid="{00000000-0005-0000-0000-000053000000}"/>
    <cellStyle name="31- 0;-0[Rouge]; ----" xfId="102" xr:uid="{00000000-0005-0000-0000-000054000000}"/>
    <cellStyle name="32- # ##0;-# ##0[Rouge];" xfId="103" xr:uid="{00000000-0005-0000-0000-000055000000}"/>
    <cellStyle name="32 •  +# ##0;-# ##0;" xfId="23" xr:uid="{00000000-0005-0000-0000-000056000000}"/>
    <cellStyle name="33 •  +# ##0,00;-# ##0,00;" xfId="24" xr:uid="{00000000-0005-0000-0000-000057000000}"/>
    <cellStyle name="33- 0,00;-0,00[Rouge];" xfId="104" xr:uid="{00000000-0005-0000-0000-000058000000}"/>
    <cellStyle name="34- # ##0,00;-# ##0,00[Rouge];" xfId="105" xr:uid="{00000000-0005-0000-0000-000059000000}"/>
    <cellStyle name="35- 0%;-0%[Rouge];" xfId="106" xr:uid="{00000000-0005-0000-0000-00005A000000}"/>
    <cellStyle name="36- 0,0%;-0,0%[Rouge];" xfId="107" xr:uid="{00000000-0005-0000-0000-00005B000000}"/>
    <cellStyle name="37 •  +0%;-0%;" xfId="25" xr:uid="{00000000-0005-0000-0000-00005C000000}"/>
    <cellStyle name="37- 0,00%;-0,00%[Rouge];" xfId="108" xr:uid="{00000000-0005-0000-0000-00005D000000}"/>
    <cellStyle name="38 •  +0,0%;-0,0%;" xfId="26" xr:uid="{00000000-0005-0000-0000-00005E000000}"/>
    <cellStyle name="39 •  +0,00%;-0,00%;" xfId="27" xr:uid="{00000000-0005-0000-0000-00005F000000}"/>
    <cellStyle name="40 ________ cadre moyen" xfId="28" xr:uid="{00000000-0005-0000-0000-000060000000}"/>
    <cellStyle name="40 % - Accent1 2" xfId="109" xr:uid="{00000000-0005-0000-0000-000061000000}"/>
    <cellStyle name="40 % - Accent1 2 2" xfId="401" xr:uid="{00000000-0005-0000-0000-000062000000}"/>
    <cellStyle name="40 % - Accent2 2" xfId="110" xr:uid="{00000000-0005-0000-0000-000063000000}"/>
    <cellStyle name="40 % - Accent3 2" xfId="111" xr:uid="{00000000-0005-0000-0000-000064000000}"/>
    <cellStyle name="40 % - Accent3 2 2" xfId="402" xr:uid="{00000000-0005-0000-0000-000065000000}"/>
    <cellStyle name="40 % - Accent4 2" xfId="112" xr:uid="{00000000-0005-0000-0000-000066000000}"/>
    <cellStyle name="40 % - Accent4 2 2" xfId="403" xr:uid="{00000000-0005-0000-0000-000067000000}"/>
    <cellStyle name="40 % - Accent5 2" xfId="113" xr:uid="{00000000-0005-0000-0000-000068000000}"/>
    <cellStyle name="40 % - Accent6 2" xfId="114" xr:uid="{00000000-0005-0000-0000-000069000000}"/>
    <cellStyle name="40 % - Accent6 2 2" xfId="404" xr:uid="{00000000-0005-0000-0000-00006A000000}"/>
    <cellStyle name="40% - Accent1" xfId="115" xr:uid="{00000000-0005-0000-0000-00006B000000}"/>
    <cellStyle name="40% - Accent2" xfId="116" xr:uid="{00000000-0005-0000-0000-00006C000000}"/>
    <cellStyle name="40% - Accent3" xfId="117" xr:uid="{00000000-0005-0000-0000-00006D000000}"/>
    <cellStyle name="40% - Accent4" xfId="118" xr:uid="{00000000-0005-0000-0000-00006E000000}"/>
    <cellStyle name="40% - Accent5" xfId="119" xr:uid="{00000000-0005-0000-0000-00006F000000}"/>
    <cellStyle name="40% - Accent6" xfId="120" xr:uid="{00000000-0005-0000-0000-000070000000}"/>
    <cellStyle name="41 •  Date &quot;JJ-MM-AA&quot; (centrée)" xfId="29" xr:uid="{00000000-0005-0000-0000-000071000000}"/>
    <cellStyle name="41 •  Date &quot;JJ-MM-AA&quot; (centrée) 2" xfId="121" xr:uid="{00000000-0005-0000-0000-000072000000}"/>
    <cellStyle name="41 •  Date &quot;JJ-MM-AAAA&quot; (centrée)" xfId="30" xr:uid="{00000000-0005-0000-0000-000073000000}"/>
    <cellStyle name="42 •  Date &quot;MMMM AAAA&quot; (gauche)" xfId="31" xr:uid="{00000000-0005-0000-0000-000074000000}"/>
    <cellStyle name="44444" xfId="122" xr:uid="{00000000-0005-0000-0000-000075000000}"/>
    <cellStyle name="50 ________ cadre double" xfId="32" xr:uid="{00000000-0005-0000-0000-000076000000}"/>
    <cellStyle name="51 •  Recopier" xfId="33" xr:uid="{00000000-0005-0000-0000-000077000000}"/>
    <cellStyle name="51 •  Recopier 2" xfId="123" xr:uid="{00000000-0005-0000-0000-000078000000}"/>
    <cellStyle name="52 •  Case ombrée" xfId="34" xr:uid="{00000000-0005-0000-0000-000079000000}"/>
    <cellStyle name="52 •  Case ombrée 2" xfId="124" xr:uid="{00000000-0005-0000-0000-00007A000000}"/>
    <cellStyle name="53 •  Case noire" xfId="35" xr:uid="{00000000-0005-0000-0000-00007B000000}"/>
    <cellStyle name="53 •  Case noire 2" xfId="125" xr:uid="{00000000-0005-0000-0000-00007C000000}"/>
    <cellStyle name="54 •  Case hachurée" xfId="36" xr:uid="{00000000-0005-0000-0000-00007D000000}"/>
    <cellStyle name="54 •  Case hachurée 2" xfId="126" xr:uid="{00000000-0005-0000-0000-00007E000000}"/>
    <cellStyle name="58 •  Times 12 gras" xfId="37" xr:uid="{00000000-0005-0000-0000-00007F000000}"/>
    <cellStyle name="58 •  Times 12 gras 2" xfId="127" xr:uid="{00000000-0005-0000-0000-000080000000}"/>
    <cellStyle name="58 •  Times 12 gras 2 2" xfId="576" xr:uid="{00000000-0005-0000-0000-000081000000}"/>
    <cellStyle name="58 •  Times 12 gras 3" xfId="581" xr:uid="{00000000-0005-0000-0000-000082000000}"/>
    <cellStyle name="59 •  Times 14 gras" xfId="38" xr:uid="{00000000-0005-0000-0000-000083000000}"/>
    <cellStyle name="59 •  Times 14 gras 2" xfId="128" xr:uid="{00000000-0005-0000-0000-000084000000}"/>
    <cellStyle name="59 •  Times 14 gras 2 2" xfId="575" xr:uid="{00000000-0005-0000-0000-000085000000}"/>
    <cellStyle name="59 •  Times 14 gras 3" xfId="580" xr:uid="{00000000-0005-0000-0000-000086000000}"/>
    <cellStyle name="60 • Vertical" xfId="39" xr:uid="{00000000-0005-0000-0000-000087000000}"/>
    <cellStyle name="60 • Vertical 2" xfId="129" xr:uid="{00000000-0005-0000-0000-000088000000}"/>
    <cellStyle name="60 % - Accent1 2" xfId="130" xr:uid="{00000000-0005-0000-0000-000089000000}"/>
    <cellStyle name="60 % - Accent1 2 2" xfId="405" xr:uid="{00000000-0005-0000-0000-00008A000000}"/>
    <cellStyle name="60 % - Accent2 2" xfId="131" xr:uid="{00000000-0005-0000-0000-00008B000000}"/>
    <cellStyle name="60 % - Accent3 2" xfId="132" xr:uid="{00000000-0005-0000-0000-00008C000000}"/>
    <cellStyle name="60 % - Accent3 2 2" xfId="406" xr:uid="{00000000-0005-0000-0000-00008D000000}"/>
    <cellStyle name="60 % - Accent4 2" xfId="133" xr:uid="{00000000-0005-0000-0000-00008E000000}"/>
    <cellStyle name="60 % - Accent4 2 2" xfId="407" xr:uid="{00000000-0005-0000-0000-00008F000000}"/>
    <cellStyle name="60 % - Accent5 2" xfId="134" xr:uid="{00000000-0005-0000-0000-000090000000}"/>
    <cellStyle name="60 % - Accent6 2" xfId="135" xr:uid="{00000000-0005-0000-0000-000091000000}"/>
    <cellStyle name="60 % - Accent6 2 2" xfId="408" xr:uid="{00000000-0005-0000-0000-000092000000}"/>
    <cellStyle name="60% - Accent1" xfId="136" xr:uid="{00000000-0005-0000-0000-000093000000}"/>
    <cellStyle name="60% - Accent2" xfId="137" xr:uid="{00000000-0005-0000-0000-000094000000}"/>
    <cellStyle name="60% - Accent3" xfId="138" xr:uid="{00000000-0005-0000-0000-000095000000}"/>
    <cellStyle name="60% - Accent4" xfId="139" xr:uid="{00000000-0005-0000-0000-000096000000}"/>
    <cellStyle name="60% - Accent5" xfId="140" xr:uid="{00000000-0005-0000-0000-000097000000}"/>
    <cellStyle name="60% - Accent6" xfId="141" xr:uid="{00000000-0005-0000-0000-000098000000}"/>
    <cellStyle name="60% - Accent6 2" xfId="775" xr:uid="{00000000-0005-0000-0000-000099000000}"/>
    <cellStyle name="Accent1 2" xfId="142" xr:uid="{00000000-0005-0000-0000-00009A000000}"/>
    <cellStyle name="Accent1 2 2" xfId="409" xr:uid="{00000000-0005-0000-0000-00009B000000}"/>
    <cellStyle name="Accent2 2" xfId="143" xr:uid="{00000000-0005-0000-0000-00009C000000}"/>
    <cellStyle name="Accent2 2 2" xfId="410" xr:uid="{00000000-0005-0000-0000-00009D000000}"/>
    <cellStyle name="Accent3 2" xfId="144" xr:uid="{00000000-0005-0000-0000-00009E000000}"/>
    <cellStyle name="Accent4 2" xfId="145" xr:uid="{00000000-0005-0000-0000-00009F000000}"/>
    <cellStyle name="Accent4 2 2" xfId="411" xr:uid="{00000000-0005-0000-0000-0000A0000000}"/>
    <cellStyle name="Accent5 2" xfId="146" xr:uid="{00000000-0005-0000-0000-0000A1000000}"/>
    <cellStyle name="Accent6 2" xfId="147" xr:uid="{00000000-0005-0000-0000-0000A2000000}"/>
    <cellStyle name="adi" xfId="326" xr:uid="{00000000-0005-0000-0000-0000A3000000}"/>
    <cellStyle name="Avertissement 2" xfId="148" xr:uid="{00000000-0005-0000-0000-0000A4000000}"/>
    <cellStyle name="Avertissement 2 2" xfId="412" xr:uid="{00000000-0005-0000-0000-0000A5000000}"/>
    <cellStyle name="Bad" xfId="149" xr:uid="{00000000-0005-0000-0000-0000A6000000}"/>
    <cellStyle name="Bad 2" xfId="774" xr:uid="{00000000-0005-0000-0000-0000A7000000}"/>
    <cellStyle name="Budgeted Holidays" xfId="327" xr:uid="{00000000-0005-0000-0000-0000A8000000}"/>
    <cellStyle name="Caché" xfId="328" xr:uid="{00000000-0005-0000-0000-0000A9000000}"/>
    <cellStyle name="Cadre" xfId="329" xr:uid="{00000000-0005-0000-0000-0000AA000000}"/>
    <cellStyle name="Cadre 2" xfId="413" xr:uid="{00000000-0005-0000-0000-0000AB000000}"/>
    <cellStyle name="Cadre 2 2" xfId="466" xr:uid="{00000000-0005-0000-0000-0000AC000000}"/>
    <cellStyle name="Cadre 2 2 2" xfId="682" xr:uid="{00000000-0005-0000-0000-0000AD000000}"/>
    <cellStyle name="Cadre 2 3" xfId="565" xr:uid="{00000000-0005-0000-0000-0000AE000000}"/>
    <cellStyle name="Cadre 3" xfId="467" xr:uid="{00000000-0005-0000-0000-0000AF000000}"/>
    <cellStyle name="Cadre 3 2" xfId="683" xr:uid="{00000000-0005-0000-0000-0000B0000000}"/>
    <cellStyle name="Cadre 4" xfId="590" xr:uid="{00000000-0005-0000-0000-0000B1000000}"/>
    <cellStyle name="Calcul 2" xfId="150" xr:uid="{00000000-0005-0000-0000-0000B2000000}"/>
    <cellStyle name="Calcul 2 2" xfId="414" xr:uid="{00000000-0005-0000-0000-0000B3000000}"/>
    <cellStyle name="Calcul 2 2 2" xfId="593" xr:uid="{00000000-0005-0000-0000-0000B4000000}"/>
    <cellStyle name="Calcul 2 2 3" xfId="588" xr:uid="{00000000-0005-0000-0000-0000B5000000}"/>
    <cellStyle name="Calcul 2 3" xfId="468" xr:uid="{00000000-0005-0000-0000-0000B6000000}"/>
    <cellStyle name="Calcul 2 3 2" xfId="601" xr:uid="{00000000-0005-0000-0000-0000B7000000}"/>
    <cellStyle name="Calcul 2 3 3" xfId="684" xr:uid="{00000000-0005-0000-0000-0000B8000000}"/>
    <cellStyle name="Calcul 2 4" xfId="469" xr:uid="{00000000-0005-0000-0000-0000B9000000}"/>
    <cellStyle name="Calcul 2 4 2" xfId="602" xr:uid="{00000000-0005-0000-0000-0000BA000000}"/>
    <cellStyle name="Calcul 2 4 3" xfId="685" xr:uid="{00000000-0005-0000-0000-0000BB000000}"/>
    <cellStyle name="Calcul 2 5" xfId="470" xr:uid="{00000000-0005-0000-0000-0000BC000000}"/>
    <cellStyle name="Calcul 2 5 2" xfId="603" xr:uid="{00000000-0005-0000-0000-0000BD000000}"/>
    <cellStyle name="Calcul 2 5 3" xfId="686" xr:uid="{00000000-0005-0000-0000-0000BE000000}"/>
    <cellStyle name="Calcul 2 6" xfId="471" xr:uid="{00000000-0005-0000-0000-0000BF000000}"/>
    <cellStyle name="Calcul 2 6 2" xfId="604" xr:uid="{00000000-0005-0000-0000-0000C0000000}"/>
    <cellStyle name="Calcul 2 6 3" xfId="687" xr:uid="{00000000-0005-0000-0000-0000C1000000}"/>
    <cellStyle name="Calcul 2 7" xfId="472" xr:uid="{00000000-0005-0000-0000-0000C2000000}"/>
    <cellStyle name="Calcul 2 7 2" xfId="605" xr:uid="{00000000-0005-0000-0000-0000C3000000}"/>
    <cellStyle name="Calcul 2 7 3" xfId="688" xr:uid="{00000000-0005-0000-0000-0000C4000000}"/>
    <cellStyle name="Calcul 2 8" xfId="567" xr:uid="{00000000-0005-0000-0000-0000C5000000}"/>
    <cellStyle name="Calcul 2 9" xfId="562" xr:uid="{00000000-0005-0000-0000-0000C6000000}"/>
    <cellStyle name="Calculation" xfId="151" xr:uid="{00000000-0005-0000-0000-0000C7000000}"/>
    <cellStyle name="Calculation 2" xfId="473" xr:uid="{00000000-0005-0000-0000-0000C8000000}"/>
    <cellStyle name="Calculation 2 2" xfId="474" xr:uid="{00000000-0005-0000-0000-0000C9000000}"/>
    <cellStyle name="Calculation 2 2 2" xfId="607" xr:uid="{00000000-0005-0000-0000-0000CA000000}"/>
    <cellStyle name="Calculation 2 2 3" xfId="690" xr:uid="{00000000-0005-0000-0000-0000CB000000}"/>
    <cellStyle name="Calculation 2 3" xfId="475" xr:uid="{00000000-0005-0000-0000-0000CC000000}"/>
    <cellStyle name="Calculation 2 3 2" xfId="608" xr:uid="{00000000-0005-0000-0000-0000CD000000}"/>
    <cellStyle name="Calculation 2 3 3" xfId="691" xr:uid="{00000000-0005-0000-0000-0000CE000000}"/>
    <cellStyle name="Calculation 2 4" xfId="476" xr:uid="{00000000-0005-0000-0000-0000CF000000}"/>
    <cellStyle name="Calculation 2 4 2" xfId="609" xr:uid="{00000000-0005-0000-0000-0000D0000000}"/>
    <cellStyle name="Calculation 2 4 3" xfId="692" xr:uid="{00000000-0005-0000-0000-0000D1000000}"/>
    <cellStyle name="Calculation 2 5" xfId="477" xr:uid="{00000000-0005-0000-0000-0000D2000000}"/>
    <cellStyle name="Calculation 2 5 2" xfId="610" xr:uid="{00000000-0005-0000-0000-0000D3000000}"/>
    <cellStyle name="Calculation 2 5 3" xfId="693" xr:uid="{00000000-0005-0000-0000-0000D4000000}"/>
    <cellStyle name="Calculation 2 6" xfId="478" xr:uid="{00000000-0005-0000-0000-0000D5000000}"/>
    <cellStyle name="Calculation 2 6 2" xfId="611" xr:uid="{00000000-0005-0000-0000-0000D6000000}"/>
    <cellStyle name="Calculation 2 6 3" xfId="694" xr:uid="{00000000-0005-0000-0000-0000D7000000}"/>
    <cellStyle name="Calculation 2 7" xfId="479" xr:uid="{00000000-0005-0000-0000-0000D8000000}"/>
    <cellStyle name="Calculation 2 7 2" xfId="612" xr:uid="{00000000-0005-0000-0000-0000D9000000}"/>
    <cellStyle name="Calculation 2 7 3" xfId="695" xr:uid="{00000000-0005-0000-0000-0000DA000000}"/>
    <cellStyle name="Calculation 2 8" xfId="606" xr:uid="{00000000-0005-0000-0000-0000DB000000}"/>
    <cellStyle name="Calculation 2 9" xfId="689" xr:uid="{00000000-0005-0000-0000-0000DC000000}"/>
    <cellStyle name="Calculation 3" xfId="480" xr:uid="{00000000-0005-0000-0000-0000DD000000}"/>
    <cellStyle name="Calculation 3 2" xfId="613" xr:uid="{00000000-0005-0000-0000-0000DE000000}"/>
    <cellStyle name="Calculation 3 3" xfId="696" xr:uid="{00000000-0005-0000-0000-0000DF000000}"/>
    <cellStyle name="Calculation 4" xfId="546" xr:uid="{00000000-0005-0000-0000-0000E0000000}"/>
    <cellStyle name="Calculation 4 2" xfId="676" xr:uid="{00000000-0005-0000-0000-0000E1000000}"/>
    <cellStyle name="Calculation 4 3" xfId="759" xr:uid="{00000000-0005-0000-0000-0000E2000000}"/>
    <cellStyle name="Calculation 5" xfId="568" xr:uid="{00000000-0005-0000-0000-0000E3000000}"/>
    <cellStyle name="Calculation 6" xfId="596" xr:uid="{00000000-0005-0000-0000-0000E4000000}"/>
    <cellStyle name="category" xfId="330" xr:uid="{00000000-0005-0000-0000-0000E5000000}"/>
    <cellStyle name="Cellule liée 2" xfId="152" xr:uid="{00000000-0005-0000-0000-0000E6000000}"/>
    <cellStyle name="Centré erg" xfId="415" xr:uid="{00000000-0005-0000-0000-0000E7000000}"/>
    <cellStyle name="charte" xfId="331" xr:uid="{00000000-0005-0000-0000-0000E8000000}"/>
    <cellStyle name="Check Cell" xfId="153" xr:uid="{00000000-0005-0000-0000-0000E9000000}"/>
    <cellStyle name="Comma" xfId="778" builtinId="3"/>
    <cellStyle name="Comma [0]" xfId="332" xr:uid="{00000000-0005-0000-0000-0000EB000000}"/>
    <cellStyle name="Comma [0] 2" xfId="416" xr:uid="{00000000-0005-0000-0000-0000EC000000}"/>
    <cellStyle name="Comma0" xfId="333" xr:uid="{00000000-0005-0000-0000-0000ED000000}"/>
    <cellStyle name="Comma0 2" xfId="417" xr:uid="{00000000-0005-0000-0000-0000EE000000}"/>
    <cellStyle name="Commentaire 2" xfId="154" xr:uid="{00000000-0005-0000-0000-0000EF000000}"/>
    <cellStyle name="Commentaire 2 2" xfId="418" xr:uid="{00000000-0005-0000-0000-0000F0000000}"/>
    <cellStyle name="Commentaire 2 3" xfId="481" xr:uid="{00000000-0005-0000-0000-0000F1000000}"/>
    <cellStyle name="Commentaire 2 3 2" xfId="614" xr:uid="{00000000-0005-0000-0000-0000F2000000}"/>
    <cellStyle name="Commentaire 2 3 3" xfId="697" xr:uid="{00000000-0005-0000-0000-0000F3000000}"/>
    <cellStyle name="Commentaire 2 4" xfId="482" xr:uid="{00000000-0005-0000-0000-0000F4000000}"/>
    <cellStyle name="Commentaire 2 4 2" xfId="615" xr:uid="{00000000-0005-0000-0000-0000F5000000}"/>
    <cellStyle name="Commentaire 2 4 3" xfId="698" xr:uid="{00000000-0005-0000-0000-0000F6000000}"/>
    <cellStyle name="Commentaire 2 5" xfId="483" xr:uid="{00000000-0005-0000-0000-0000F7000000}"/>
    <cellStyle name="Commentaire 2 5 2" xfId="616" xr:uid="{00000000-0005-0000-0000-0000F8000000}"/>
    <cellStyle name="Commentaire 2 5 3" xfId="699" xr:uid="{00000000-0005-0000-0000-0000F9000000}"/>
    <cellStyle name="Commentaire 2 6" xfId="484" xr:uid="{00000000-0005-0000-0000-0000FA000000}"/>
    <cellStyle name="Commentaire 2 6 2" xfId="617" xr:uid="{00000000-0005-0000-0000-0000FB000000}"/>
    <cellStyle name="Commentaire 2 6 3" xfId="700" xr:uid="{00000000-0005-0000-0000-0000FC000000}"/>
    <cellStyle name="Commentaire 2 7" xfId="485" xr:uid="{00000000-0005-0000-0000-0000FD000000}"/>
    <cellStyle name="Commentaire 2 7 2" xfId="618" xr:uid="{00000000-0005-0000-0000-0000FE000000}"/>
    <cellStyle name="Commentaire 2 7 3" xfId="701" xr:uid="{00000000-0005-0000-0000-0000FF000000}"/>
    <cellStyle name="Commentaire 2 8" xfId="569" xr:uid="{00000000-0005-0000-0000-000000010000}"/>
    <cellStyle name="Commentaire 2 9" xfId="586" xr:uid="{00000000-0005-0000-0000-000001010000}"/>
    <cellStyle name="Contour double" xfId="40" xr:uid="{00000000-0005-0000-0000-000002010000}"/>
    <cellStyle name="Contour double 2" xfId="155" xr:uid="{00000000-0005-0000-0000-000003010000}"/>
    <cellStyle name="Contour épais" xfId="41" xr:uid="{00000000-0005-0000-0000-000004010000}"/>
    <cellStyle name="Contour épais 2" xfId="156" xr:uid="{00000000-0005-0000-0000-000005010000}"/>
    <cellStyle name="Contour fin" xfId="42" xr:uid="{00000000-0005-0000-0000-000006010000}"/>
    <cellStyle name="Contour fin 2" xfId="157" xr:uid="{00000000-0005-0000-0000-000007010000}"/>
    <cellStyle name="Contour fin 2 2" xfId="574" xr:uid="{00000000-0005-0000-0000-000008010000}"/>
    <cellStyle name="Contour fin 3" xfId="579" xr:uid="{00000000-0005-0000-0000-000009010000}"/>
    <cellStyle name="Coût" xfId="334" xr:uid="{00000000-0005-0000-0000-00000A010000}"/>
    <cellStyle name="Currency $" xfId="335" xr:uid="{00000000-0005-0000-0000-00000B010000}"/>
    <cellStyle name="Currency [0]" xfId="336" xr:uid="{00000000-0005-0000-0000-00000C010000}"/>
    <cellStyle name="Currency [0] 2" xfId="419" xr:uid="{00000000-0005-0000-0000-00000D010000}"/>
    <cellStyle name="Currency 2" xfId="337" xr:uid="{00000000-0005-0000-0000-00000E010000}"/>
    <cellStyle name="Currency 2 2" xfId="420" xr:uid="{00000000-0005-0000-0000-00000F010000}"/>
    <cellStyle name="Currency 3" xfId="338" xr:uid="{00000000-0005-0000-0000-000010010000}"/>
    <cellStyle name="Currency 4" xfId="769" xr:uid="{00000000-0005-0000-0000-000011010000}"/>
    <cellStyle name="Currency0" xfId="339" xr:uid="{00000000-0005-0000-0000-000012010000}"/>
    <cellStyle name="Currency0 2" xfId="421" xr:uid="{00000000-0005-0000-0000-000013010000}"/>
    <cellStyle name="Cyan_button_style" xfId="340" xr:uid="{00000000-0005-0000-0000-000014010000}"/>
    <cellStyle name="Date" xfId="158" xr:uid="{00000000-0005-0000-0000-000015010000}"/>
    <cellStyle name="Date anglaise" xfId="341" xr:uid="{00000000-0005-0000-0000-000016010000}"/>
    <cellStyle name="Date centrée" xfId="159" xr:uid="{00000000-0005-0000-0000-000017010000}"/>
    <cellStyle name="Date centrée 2" xfId="160" xr:uid="{00000000-0005-0000-0000-000018010000}"/>
    <cellStyle name="date centrée jj-mm-aa" xfId="43" xr:uid="{00000000-0005-0000-0000-000019010000}"/>
    <cellStyle name="Date mois" xfId="342" xr:uid="{00000000-0005-0000-0000-00001A010000}"/>
    <cellStyle name="Date saisie" xfId="343" xr:uid="{00000000-0005-0000-0000-00001B010000}"/>
    <cellStyle name="Date_Contractors &amp; temporary" xfId="344" xr:uid="{00000000-0005-0000-0000-00001C010000}"/>
    <cellStyle name="Déf_kLoc" xfId="345" xr:uid="{00000000-0005-0000-0000-00001D010000}"/>
    <cellStyle name="DM" xfId="161" xr:uid="{00000000-0005-0000-0000-00001E010000}"/>
    <cellStyle name="Donnée" xfId="346" xr:uid="{00000000-0005-0000-0000-00001F010000}"/>
    <cellStyle name="Donnée 2" xfId="486" xr:uid="{00000000-0005-0000-0000-000020010000}"/>
    <cellStyle name="Donnée 3" xfId="487" xr:uid="{00000000-0005-0000-0000-000021010000}"/>
    <cellStyle name="Emilie" xfId="347" xr:uid="{00000000-0005-0000-0000-000022010000}"/>
    <cellStyle name="Entrée 2" xfId="162" xr:uid="{00000000-0005-0000-0000-000023010000}"/>
    <cellStyle name="Entrée 2 2" xfId="422" xr:uid="{00000000-0005-0000-0000-000024010000}"/>
    <cellStyle name="Entrée 2 2 2" xfId="595" xr:uid="{00000000-0005-0000-0000-000025010000}"/>
    <cellStyle name="Entrée 2 2 3" xfId="560" xr:uid="{00000000-0005-0000-0000-000026010000}"/>
    <cellStyle name="Entrée 2 3" xfId="488" xr:uid="{00000000-0005-0000-0000-000027010000}"/>
    <cellStyle name="Entrée 2 3 2" xfId="619" xr:uid="{00000000-0005-0000-0000-000028010000}"/>
    <cellStyle name="Entrée 2 3 3" xfId="702" xr:uid="{00000000-0005-0000-0000-000029010000}"/>
    <cellStyle name="Entrée 2 4" xfId="489" xr:uid="{00000000-0005-0000-0000-00002A010000}"/>
    <cellStyle name="Entrée 2 4 2" xfId="620" xr:uid="{00000000-0005-0000-0000-00002B010000}"/>
    <cellStyle name="Entrée 2 4 3" xfId="703" xr:uid="{00000000-0005-0000-0000-00002C010000}"/>
    <cellStyle name="Entrée 2 5" xfId="490" xr:uid="{00000000-0005-0000-0000-00002D010000}"/>
    <cellStyle name="Entrée 2 5 2" xfId="621" xr:uid="{00000000-0005-0000-0000-00002E010000}"/>
    <cellStyle name="Entrée 2 5 3" xfId="704" xr:uid="{00000000-0005-0000-0000-00002F010000}"/>
    <cellStyle name="Entrée 2 6" xfId="491" xr:uid="{00000000-0005-0000-0000-000030010000}"/>
    <cellStyle name="Entrée 2 6 2" xfId="622" xr:uid="{00000000-0005-0000-0000-000031010000}"/>
    <cellStyle name="Entrée 2 6 3" xfId="705" xr:uid="{00000000-0005-0000-0000-000032010000}"/>
    <cellStyle name="Entrée 2 7" xfId="492" xr:uid="{00000000-0005-0000-0000-000033010000}"/>
    <cellStyle name="Entrée 2 7 2" xfId="623" xr:uid="{00000000-0005-0000-0000-000034010000}"/>
    <cellStyle name="Entrée 2 7 3" xfId="706" xr:uid="{00000000-0005-0000-0000-000035010000}"/>
    <cellStyle name="Entrée 2 8" xfId="571" xr:uid="{00000000-0005-0000-0000-000036010000}"/>
    <cellStyle name="Entrée 2 9" xfId="573" xr:uid="{00000000-0005-0000-0000-000037010000}"/>
    <cellStyle name="Euro" xfId="44" xr:uid="{00000000-0005-0000-0000-000038010000}"/>
    <cellStyle name="Euro 2" xfId="164" xr:uid="{00000000-0005-0000-0000-000039010000}"/>
    <cellStyle name="Euro 2 2" xfId="165" xr:uid="{00000000-0005-0000-0000-00003A010000}"/>
    <cellStyle name="Euro 2 2 2" xfId="423" xr:uid="{00000000-0005-0000-0000-00003B010000}"/>
    <cellStyle name="Euro 2 2 3" xfId="547" xr:uid="{00000000-0005-0000-0000-00003C010000}"/>
    <cellStyle name="Euro 2 3" xfId="166" xr:uid="{00000000-0005-0000-0000-00003D010000}"/>
    <cellStyle name="Euro 2 4" xfId="424" xr:uid="{00000000-0005-0000-0000-00003E010000}"/>
    <cellStyle name="Euro 3" xfId="167" xr:uid="{00000000-0005-0000-0000-00003F010000}"/>
    <cellStyle name="Euro 3 2" xfId="425" xr:uid="{00000000-0005-0000-0000-000040010000}"/>
    <cellStyle name="Euro 3 3" xfId="426" xr:uid="{00000000-0005-0000-0000-000041010000}"/>
    <cellStyle name="Euro 3 4" xfId="427" xr:uid="{00000000-0005-0000-0000-000042010000}"/>
    <cellStyle name="Euro 3 5" xfId="428" xr:uid="{00000000-0005-0000-0000-000043010000}"/>
    <cellStyle name="Euro 3 6" xfId="548" xr:uid="{00000000-0005-0000-0000-000044010000}"/>
    <cellStyle name="Euro 4" xfId="168" xr:uid="{00000000-0005-0000-0000-000045010000}"/>
    <cellStyle name="Euro 5" xfId="429" xr:uid="{00000000-0005-0000-0000-000046010000}"/>
    <cellStyle name="Euro 6" xfId="430" xr:uid="{00000000-0005-0000-0000-000047010000}"/>
    <cellStyle name="Euro 7" xfId="431" xr:uid="{00000000-0005-0000-0000-000048010000}"/>
    <cellStyle name="Euro 8" xfId="163" xr:uid="{00000000-0005-0000-0000-000049010000}"/>
    <cellStyle name="Euro_Coûts de production budget excel 2013" xfId="432" xr:uid="{00000000-0005-0000-0000-00004A010000}"/>
    <cellStyle name="Explanatory Text" xfId="169" xr:uid="{00000000-0005-0000-0000-00004B010000}"/>
    <cellStyle name="Fixé" xfId="348" xr:uid="{00000000-0005-0000-0000-00004C010000}"/>
    <cellStyle name="Fixed" xfId="349" xr:uid="{00000000-0005-0000-0000-00004D010000}"/>
    <cellStyle name="Fixed 2" xfId="433" xr:uid="{00000000-0005-0000-0000-00004E010000}"/>
    <cellStyle name="Good" xfId="170" xr:uid="{00000000-0005-0000-0000-00004F010000}"/>
    <cellStyle name="Good 2" xfId="773" xr:uid="{00000000-0005-0000-0000-000050010000}"/>
    <cellStyle name="Grey" xfId="350" xr:uid="{00000000-0005-0000-0000-000051010000}"/>
    <cellStyle name="H_Déf" xfId="351" xr:uid="{00000000-0005-0000-0000-000052010000}"/>
    <cellStyle name="H_Déf_09SBP2 2010-2012 Slides" xfId="352" xr:uid="{00000000-0005-0000-0000-000053010000}"/>
    <cellStyle name="H_Déf_09SBP2 2010-2012 Slides_1" xfId="353" xr:uid="{00000000-0005-0000-0000-000054010000}"/>
    <cellStyle name="H_Déf_09SBP2 2010-2012 Slides_Budget 2009 Sofradir Group - Sept 11 (pi)" xfId="354" xr:uid="{00000000-0005-0000-0000-000055010000}"/>
    <cellStyle name="H_Déf_09SBP2 Optimum 2011 formats v1" xfId="355" xr:uid="{00000000-0005-0000-0000-000056010000}"/>
    <cellStyle name="H_Déf_09SBP2 Optimum 2011 formats v1_09SBP2 2010-2012 Slides" xfId="356" xr:uid="{00000000-0005-0000-0000-000057010000}"/>
    <cellStyle name="H_Déf_09SBP2 Optimum 2011 formats v1_Budget 2009 Sofradir Group - Sept 11 (pi)" xfId="357" xr:uid="{00000000-0005-0000-0000-000058010000}"/>
    <cellStyle name="H_Déf_Budget 2009 Sofradir Group - Sept 11 (pi)" xfId="358" xr:uid="{00000000-0005-0000-0000-000059010000}"/>
    <cellStyle name="H_Déf_Cash forecast" xfId="359" xr:uid="{00000000-0005-0000-0000-00005A010000}"/>
    <cellStyle name="H_Déf_Cash forecast DLJ Oct 2008" xfId="360" xr:uid="{00000000-0005-0000-0000-00005B010000}"/>
    <cellStyle name="H_Déf_Cash forecast DLJ Oct 2008_Budget 2009 Sofradir Group - Sept 11 (pi)" xfId="361" xr:uid="{00000000-0005-0000-0000-00005C010000}"/>
    <cellStyle name="H_Déf_Cash forecast_Budget 2009 Sofradir Group - Sept 11 (pi)" xfId="362" xr:uid="{00000000-0005-0000-0000-00005D010000}"/>
    <cellStyle name="HEADER" xfId="363" xr:uid="{00000000-0005-0000-0000-00005E010000}"/>
    <cellStyle name="Heading 1" xfId="171" xr:uid="{00000000-0005-0000-0000-00005F010000}"/>
    <cellStyle name="Heading 2" xfId="172" xr:uid="{00000000-0005-0000-0000-000060010000}"/>
    <cellStyle name="Heading 3" xfId="173" xr:uid="{00000000-0005-0000-0000-000061010000}"/>
    <cellStyle name="Heading 4" xfId="174" xr:uid="{00000000-0005-0000-0000-000062010000}"/>
    <cellStyle name="Input" xfId="175" xr:uid="{00000000-0005-0000-0000-000063010000}"/>
    <cellStyle name="Input [yellow]" xfId="364" xr:uid="{00000000-0005-0000-0000-000064010000}"/>
    <cellStyle name="Input [yellow] 2" xfId="493" xr:uid="{00000000-0005-0000-0000-000065010000}"/>
    <cellStyle name="Input [yellow] 2 2" xfId="624" xr:uid="{00000000-0005-0000-0000-000066010000}"/>
    <cellStyle name="Input [yellow] 2 3" xfId="707" xr:uid="{00000000-0005-0000-0000-000067010000}"/>
    <cellStyle name="Input 10" xfId="549" xr:uid="{00000000-0005-0000-0000-000068010000}"/>
    <cellStyle name="Input 10 2" xfId="677" xr:uid="{00000000-0005-0000-0000-000069010000}"/>
    <cellStyle name="Input 10 3" xfId="760" xr:uid="{00000000-0005-0000-0000-00006A010000}"/>
    <cellStyle name="Input 11" xfId="572" xr:uid="{00000000-0005-0000-0000-00006B010000}"/>
    <cellStyle name="Input 12" xfId="585" xr:uid="{00000000-0005-0000-0000-00006C010000}"/>
    <cellStyle name="Input 2" xfId="494" xr:uid="{00000000-0005-0000-0000-00006D010000}"/>
    <cellStyle name="Input 2 2" xfId="495" xr:uid="{00000000-0005-0000-0000-00006E010000}"/>
    <cellStyle name="Input 2 2 2" xfId="626" xr:uid="{00000000-0005-0000-0000-00006F010000}"/>
    <cellStyle name="Input 2 2 3" xfId="709" xr:uid="{00000000-0005-0000-0000-000070010000}"/>
    <cellStyle name="Input 2 3" xfId="496" xr:uid="{00000000-0005-0000-0000-000071010000}"/>
    <cellStyle name="Input 2 3 2" xfId="627" xr:uid="{00000000-0005-0000-0000-000072010000}"/>
    <cellStyle name="Input 2 3 3" xfId="710" xr:uid="{00000000-0005-0000-0000-000073010000}"/>
    <cellStyle name="Input 2 4" xfId="497" xr:uid="{00000000-0005-0000-0000-000074010000}"/>
    <cellStyle name="Input 2 4 2" xfId="628" xr:uid="{00000000-0005-0000-0000-000075010000}"/>
    <cellStyle name="Input 2 4 3" xfId="711" xr:uid="{00000000-0005-0000-0000-000076010000}"/>
    <cellStyle name="Input 2 5" xfId="498" xr:uid="{00000000-0005-0000-0000-000077010000}"/>
    <cellStyle name="Input 2 5 2" xfId="629" xr:uid="{00000000-0005-0000-0000-000078010000}"/>
    <cellStyle name="Input 2 5 3" xfId="712" xr:uid="{00000000-0005-0000-0000-000079010000}"/>
    <cellStyle name="Input 2 6" xfId="499" xr:uid="{00000000-0005-0000-0000-00007A010000}"/>
    <cellStyle name="Input 2 6 2" xfId="630" xr:uid="{00000000-0005-0000-0000-00007B010000}"/>
    <cellStyle name="Input 2 6 3" xfId="713" xr:uid="{00000000-0005-0000-0000-00007C010000}"/>
    <cellStyle name="Input 2 7" xfId="500" xr:uid="{00000000-0005-0000-0000-00007D010000}"/>
    <cellStyle name="Input 2 7 2" xfId="631" xr:uid="{00000000-0005-0000-0000-00007E010000}"/>
    <cellStyle name="Input 2 7 3" xfId="714" xr:uid="{00000000-0005-0000-0000-00007F010000}"/>
    <cellStyle name="Input 2 8" xfId="625" xr:uid="{00000000-0005-0000-0000-000080010000}"/>
    <cellStyle name="Input 2 9" xfId="708" xr:uid="{00000000-0005-0000-0000-000081010000}"/>
    <cellStyle name="Input 3" xfId="501" xr:uid="{00000000-0005-0000-0000-000082010000}"/>
    <cellStyle name="Input 3 2" xfId="502" xr:uid="{00000000-0005-0000-0000-000083010000}"/>
    <cellStyle name="Input 3 2 2" xfId="633" xr:uid="{00000000-0005-0000-0000-000084010000}"/>
    <cellStyle name="Input 3 2 3" xfId="716" xr:uid="{00000000-0005-0000-0000-000085010000}"/>
    <cellStyle name="Input 3 3" xfId="503" xr:uid="{00000000-0005-0000-0000-000086010000}"/>
    <cellStyle name="Input 3 3 2" xfId="634" xr:uid="{00000000-0005-0000-0000-000087010000}"/>
    <cellStyle name="Input 3 3 3" xfId="717" xr:uid="{00000000-0005-0000-0000-000088010000}"/>
    <cellStyle name="Input 3 4" xfId="504" xr:uid="{00000000-0005-0000-0000-000089010000}"/>
    <cellStyle name="Input 3 4 2" xfId="635" xr:uid="{00000000-0005-0000-0000-00008A010000}"/>
    <cellStyle name="Input 3 4 3" xfId="718" xr:uid="{00000000-0005-0000-0000-00008B010000}"/>
    <cellStyle name="Input 3 5" xfId="505" xr:uid="{00000000-0005-0000-0000-00008C010000}"/>
    <cellStyle name="Input 3 5 2" xfId="636" xr:uid="{00000000-0005-0000-0000-00008D010000}"/>
    <cellStyle name="Input 3 5 3" xfId="719" xr:uid="{00000000-0005-0000-0000-00008E010000}"/>
    <cellStyle name="Input 3 6" xfId="506" xr:uid="{00000000-0005-0000-0000-00008F010000}"/>
    <cellStyle name="Input 3 6 2" xfId="637" xr:uid="{00000000-0005-0000-0000-000090010000}"/>
    <cellStyle name="Input 3 6 3" xfId="720" xr:uid="{00000000-0005-0000-0000-000091010000}"/>
    <cellStyle name="Input 3 7" xfId="507" xr:uid="{00000000-0005-0000-0000-000092010000}"/>
    <cellStyle name="Input 3 7 2" xfId="638" xr:uid="{00000000-0005-0000-0000-000093010000}"/>
    <cellStyle name="Input 3 7 3" xfId="721" xr:uid="{00000000-0005-0000-0000-000094010000}"/>
    <cellStyle name="Input 3 8" xfId="632" xr:uid="{00000000-0005-0000-0000-000095010000}"/>
    <cellStyle name="Input 3 9" xfId="715" xr:uid="{00000000-0005-0000-0000-000096010000}"/>
    <cellStyle name="Input 4" xfId="508" xr:uid="{00000000-0005-0000-0000-000097010000}"/>
    <cellStyle name="Input 4 2" xfId="639" xr:uid="{00000000-0005-0000-0000-000098010000}"/>
    <cellStyle name="Input 4 3" xfId="722" xr:uid="{00000000-0005-0000-0000-000099010000}"/>
    <cellStyle name="Input 5" xfId="509" xr:uid="{00000000-0005-0000-0000-00009A010000}"/>
    <cellStyle name="Input 5 2" xfId="640" xr:uid="{00000000-0005-0000-0000-00009B010000}"/>
    <cellStyle name="Input 5 3" xfId="723" xr:uid="{00000000-0005-0000-0000-00009C010000}"/>
    <cellStyle name="Input 6" xfId="510" xr:uid="{00000000-0005-0000-0000-00009D010000}"/>
    <cellStyle name="Input 6 2" xfId="641" xr:uid="{00000000-0005-0000-0000-00009E010000}"/>
    <cellStyle name="Input 6 3" xfId="724" xr:uid="{00000000-0005-0000-0000-00009F010000}"/>
    <cellStyle name="Input 7" xfId="511" xr:uid="{00000000-0005-0000-0000-0000A0010000}"/>
    <cellStyle name="Input 7 2" xfId="642" xr:uid="{00000000-0005-0000-0000-0000A1010000}"/>
    <cellStyle name="Input 7 3" xfId="725" xr:uid="{00000000-0005-0000-0000-0000A2010000}"/>
    <cellStyle name="Input 8" xfId="512" xr:uid="{00000000-0005-0000-0000-0000A3010000}"/>
    <cellStyle name="Input 8 2" xfId="643" xr:uid="{00000000-0005-0000-0000-0000A4010000}"/>
    <cellStyle name="Input 8 3" xfId="726" xr:uid="{00000000-0005-0000-0000-0000A5010000}"/>
    <cellStyle name="Input 9" xfId="513" xr:uid="{00000000-0005-0000-0000-0000A6010000}"/>
    <cellStyle name="Input 9 2" xfId="644" xr:uid="{00000000-0005-0000-0000-0000A7010000}"/>
    <cellStyle name="Input 9 3" xfId="727" xr:uid="{00000000-0005-0000-0000-0000A8010000}"/>
    <cellStyle name="Insatisfaisant 2" xfId="176" xr:uid="{00000000-0005-0000-0000-0000A9010000}"/>
    <cellStyle name="Insatisfaisant 2 2" xfId="434" xr:uid="{00000000-0005-0000-0000-0000AA010000}"/>
    <cellStyle name="jours" xfId="177" xr:uid="{00000000-0005-0000-0000-0000AB010000}"/>
    <cellStyle name="kF [0]" xfId="178" xr:uid="{00000000-0005-0000-0000-0000AC010000}"/>
    <cellStyle name="Lien hypertexte 2" xfId="179" xr:uid="{00000000-0005-0000-0000-0000AD010000}"/>
    <cellStyle name="Lien hypertexte 2 2" xfId="180" xr:uid="{00000000-0005-0000-0000-0000AE010000}"/>
    <cellStyle name="Lien hypertexte 2 3" xfId="181" xr:uid="{00000000-0005-0000-0000-0000AF010000}"/>
    <cellStyle name="Lien hypertexte 3" xfId="182" xr:uid="{00000000-0005-0000-0000-0000B0010000}"/>
    <cellStyle name="Lien hypertexte 4" xfId="183" xr:uid="{00000000-0005-0000-0000-0000B1010000}"/>
    <cellStyle name="Lien hypertexte 5" xfId="184" xr:uid="{00000000-0005-0000-0000-0000B2010000}"/>
    <cellStyle name="Linked Cell" xfId="185" xr:uid="{00000000-0005-0000-0000-0000B3010000}"/>
    <cellStyle name="Masqué" xfId="365" xr:uid="{00000000-0005-0000-0000-0000B4010000}"/>
    <cellStyle name="Milliers 10" xfId="435" xr:uid="{00000000-0005-0000-0000-0000B5010000}"/>
    <cellStyle name="Milliers 11" xfId="436" xr:uid="{00000000-0005-0000-0000-0000B6010000}"/>
    <cellStyle name="Milliers 12" xfId="437" xr:uid="{00000000-0005-0000-0000-0000B7010000}"/>
    <cellStyle name="Milliers 13" xfId="545" xr:uid="{00000000-0005-0000-0000-0000B8010000}"/>
    <cellStyle name="Milliers 14" xfId="559" xr:uid="{00000000-0005-0000-0000-0000B9010000}"/>
    <cellStyle name="Milliers 2" xfId="46" xr:uid="{00000000-0005-0000-0000-0000BA010000}"/>
    <cellStyle name="Milliers 2 2" xfId="186" xr:uid="{00000000-0005-0000-0000-0000BB010000}"/>
    <cellStyle name="Milliers 2 2 2" xfId="438" xr:uid="{00000000-0005-0000-0000-0000BC010000}"/>
    <cellStyle name="Milliers 2 3" xfId="187" xr:uid="{00000000-0005-0000-0000-0000BD010000}"/>
    <cellStyle name="Milliers 2 4" xfId="439" xr:uid="{00000000-0005-0000-0000-0000BE010000}"/>
    <cellStyle name="Milliers 2 5" xfId="550" xr:uid="{00000000-0005-0000-0000-0000BF010000}"/>
    <cellStyle name="Milliers 3" xfId="45" xr:uid="{00000000-0005-0000-0000-0000C0010000}"/>
    <cellStyle name="Milliers 3 2" xfId="189" xr:uid="{00000000-0005-0000-0000-0000C1010000}"/>
    <cellStyle name="Milliers 3 2 2" xfId="190" xr:uid="{00000000-0005-0000-0000-0000C2010000}"/>
    <cellStyle name="Milliers 3 3" xfId="191" xr:uid="{00000000-0005-0000-0000-0000C3010000}"/>
    <cellStyle name="Milliers 3 4" xfId="192" xr:uid="{00000000-0005-0000-0000-0000C4010000}"/>
    <cellStyle name="Milliers 3 5" xfId="440" xr:uid="{00000000-0005-0000-0000-0000C5010000}"/>
    <cellStyle name="Milliers 3 6" xfId="551" xr:uid="{00000000-0005-0000-0000-0000C6010000}"/>
    <cellStyle name="Milliers 3 7" xfId="188" xr:uid="{00000000-0005-0000-0000-0000C7010000}"/>
    <cellStyle name="Milliers 4" xfId="193" xr:uid="{00000000-0005-0000-0000-0000C8010000}"/>
    <cellStyle name="Milliers 4 2" xfId="441" xr:uid="{00000000-0005-0000-0000-0000C9010000}"/>
    <cellStyle name="Milliers 4 3" xfId="442" xr:uid="{00000000-0005-0000-0000-0000CA010000}"/>
    <cellStyle name="Milliers 4 4" xfId="443" xr:uid="{00000000-0005-0000-0000-0000CB010000}"/>
    <cellStyle name="Milliers 5" xfId="194" xr:uid="{00000000-0005-0000-0000-0000CC010000}"/>
    <cellStyle name="Milliers 6" xfId="366" xr:uid="{00000000-0005-0000-0000-0000CD010000}"/>
    <cellStyle name="Milliers 6 2" xfId="444" xr:uid="{00000000-0005-0000-0000-0000CE010000}"/>
    <cellStyle name="Milliers 7" xfId="445" xr:uid="{00000000-0005-0000-0000-0000CF010000}"/>
    <cellStyle name="Milliers 8" xfId="446" xr:uid="{00000000-0005-0000-0000-0000D0010000}"/>
    <cellStyle name="Milliers 9" xfId="447" xr:uid="{00000000-0005-0000-0000-0000D1010000}"/>
    <cellStyle name="Model" xfId="367" xr:uid="{00000000-0005-0000-0000-0000D2010000}"/>
    <cellStyle name="mois/année" xfId="195" xr:uid="{00000000-0005-0000-0000-0000D3010000}"/>
    <cellStyle name="Monétaire 2" xfId="317" xr:uid="{00000000-0005-0000-0000-0000D4010000}"/>
    <cellStyle name="Monétaire 2 2" xfId="448" xr:uid="{00000000-0005-0000-0000-0000D5010000}"/>
    <cellStyle name="Monétaire 3" xfId="449" xr:uid="{00000000-0005-0000-0000-0000D6010000}"/>
    <cellStyle name="Monétaire0" xfId="368" xr:uid="{00000000-0005-0000-0000-0000D7010000}"/>
    <cellStyle name="Monétaire0 2" xfId="450" xr:uid="{00000000-0005-0000-0000-0000D8010000}"/>
    <cellStyle name="Neutral" xfId="196" xr:uid="{00000000-0005-0000-0000-0000D9010000}"/>
    <cellStyle name="Neutre 2" xfId="197" xr:uid="{00000000-0005-0000-0000-0000DA010000}"/>
    <cellStyle name="Non modifiable" xfId="369" xr:uid="{00000000-0005-0000-0000-0000DB010000}"/>
    <cellStyle name="Normal" xfId="0" builtinId="0"/>
    <cellStyle name="Normal - Style1" xfId="370" xr:uid="{00000000-0005-0000-0000-0000DD010000}"/>
    <cellStyle name="Normal 10" xfId="198" xr:uid="{00000000-0005-0000-0000-0000DE010000}"/>
    <cellStyle name="Normal 10 2" xfId="199" xr:uid="{00000000-0005-0000-0000-0000DF010000}"/>
    <cellStyle name="Normal 10 3" xfId="200" xr:uid="{00000000-0005-0000-0000-0000E0010000}"/>
    <cellStyle name="Normal 10 4" xfId="201" xr:uid="{00000000-0005-0000-0000-0000E1010000}"/>
    <cellStyle name="Normal 11" xfId="202" xr:uid="{00000000-0005-0000-0000-0000E2010000}"/>
    <cellStyle name="Normal 11 2" xfId="203" xr:uid="{00000000-0005-0000-0000-0000E3010000}"/>
    <cellStyle name="Normal 11 3" xfId="204" xr:uid="{00000000-0005-0000-0000-0000E4010000}"/>
    <cellStyle name="Normal 12" xfId="205" xr:uid="{00000000-0005-0000-0000-0000E5010000}"/>
    <cellStyle name="Normal 12 2" xfId="206" xr:uid="{00000000-0005-0000-0000-0000E6010000}"/>
    <cellStyle name="Normal 13" xfId="207" xr:uid="{00000000-0005-0000-0000-0000E7010000}"/>
    <cellStyle name="Normal 14" xfId="318" xr:uid="{00000000-0005-0000-0000-0000E8010000}"/>
    <cellStyle name="Normal 15" xfId="319" xr:uid="{00000000-0005-0000-0000-0000E9010000}"/>
    <cellStyle name="Normal 16" xfId="320" xr:uid="{00000000-0005-0000-0000-0000EA010000}"/>
    <cellStyle name="Normal 17" xfId="451" xr:uid="{00000000-0005-0000-0000-0000EB010000}"/>
    <cellStyle name="Normal 18" xfId="452" xr:uid="{00000000-0005-0000-0000-0000EC010000}"/>
    <cellStyle name="Normal 19" xfId="764" xr:uid="{00000000-0005-0000-0000-0000ED010000}"/>
    <cellStyle name="Normal 2" xfId="47" xr:uid="{00000000-0005-0000-0000-0000EE010000}"/>
    <cellStyle name="Normal 2 2" xfId="209" xr:uid="{00000000-0005-0000-0000-0000EF010000}"/>
    <cellStyle name="Normal 2 2 2" xfId="210" xr:uid="{00000000-0005-0000-0000-0000F0010000}"/>
    <cellStyle name="Normal 2 2 2 2" xfId="453" xr:uid="{00000000-0005-0000-0000-0000F1010000}"/>
    <cellStyle name="Normal 2 2 3" xfId="211" xr:uid="{00000000-0005-0000-0000-0000F2010000}"/>
    <cellStyle name="Normal 2 3" xfId="212" xr:uid="{00000000-0005-0000-0000-0000F3010000}"/>
    <cellStyle name="Normal 2 3 2" xfId="213" xr:uid="{00000000-0005-0000-0000-0000F4010000}"/>
    <cellStyle name="Normal 2 3 2 2" xfId="214" xr:uid="{00000000-0005-0000-0000-0000F5010000}"/>
    <cellStyle name="Normal 2 3 3" xfId="215" xr:uid="{00000000-0005-0000-0000-0000F6010000}"/>
    <cellStyle name="Normal 2 3 4" xfId="216" xr:uid="{00000000-0005-0000-0000-0000F7010000}"/>
    <cellStyle name="Normal 2 4" xfId="217" xr:uid="{00000000-0005-0000-0000-0000F8010000}"/>
    <cellStyle name="Normal 2 5" xfId="316" xr:uid="{00000000-0005-0000-0000-0000F9010000}"/>
    <cellStyle name="Normal 2 5 2" xfId="394" xr:uid="{00000000-0005-0000-0000-0000FA010000}"/>
    <cellStyle name="Normal 2 6" xfId="552" xr:uid="{00000000-0005-0000-0000-0000FB010000}"/>
    <cellStyle name="Normal 2 7" xfId="208" xr:uid="{00000000-0005-0000-0000-0000FC010000}"/>
    <cellStyle name="Normal 20" xfId="766" xr:uid="{00000000-0005-0000-0000-0000FD010000}"/>
    <cellStyle name="Normal 21" xfId="768" xr:uid="{00000000-0005-0000-0000-0000FE010000}"/>
    <cellStyle name="Normal 22" xfId="772" xr:uid="{00000000-0005-0000-0000-0000FF010000}"/>
    <cellStyle name="Normal 24" xfId="321" xr:uid="{00000000-0005-0000-0000-000000020000}"/>
    <cellStyle name="Normal 3" xfId="2" xr:uid="{00000000-0005-0000-0000-000001020000}"/>
    <cellStyle name="Normal 3 2" xfId="219" xr:uid="{00000000-0005-0000-0000-000002020000}"/>
    <cellStyle name="Normal 3 2 2" xfId="220" xr:uid="{00000000-0005-0000-0000-000003020000}"/>
    <cellStyle name="Normal 3 2 2 2" xfId="221" xr:uid="{00000000-0005-0000-0000-000004020000}"/>
    <cellStyle name="Normal 3 2 3" xfId="222" xr:uid="{00000000-0005-0000-0000-000005020000}"/>
    <cellStyle name="Normal 3 2 4" xfId="223" xr:uid="{00000000-0005-0000-0000-000006020000}"/>
    <cellStyle name="Normal 3 3" xfId="224" xr:uid="{00000000-0005-0000-0000-000007020000}"/>
    <cellStyle name="Normal 3 3 2" xfId="225" xr:uid="{00000000-0005-0000-0000-000008020000}"/>
    <cellStyle name="Normal 3 4" xfId="226" xr:uid="{00000000-0005-0000-0000-000009020000}"/>
    <cellStyle name="Normal 3 5" xfId="227" xr:uid="{00000000-0005-0000-0000-00000A020000}"/>
    <cellStyle name="Normal 3 6" xfId="553" xr:uid="{00000000-0005-0000-0000-00000B020000}"/>
    <cellStyle name="Normal 3 7" xfId="218" xr:uid="{00000000-0005-0000-0000-00000C020000}"/>
    <cellStyle name="Normal 4" xfId="228" xr:uid="{00000000-0005-0000-0000-00000D020000}"/>
    <cellStyle name="Normal 4 2" xfId="229" xr:uid="{00000000-0005-0000-0000-00000E020000}"/>
    <cellStyle name="Normal 4 2 2" xfId="454" xr:uid="{00000000-0005-0000-0000-00000F020000}"/>
    <cellStyle name="Normal 4 3" xfId="230" xr:uid="{00000000-0005-0000-0000-000010020000}"/>
    <cellStyle name="Normal 4 4" xfId="231" xr:uid="{00000000-0005-0000-0000-000011020000}"/>
    <cellStyle name="Normal 4 5" xfId="232" xr:uid="{00000000-0005-0000-0000-000012020000}"/>
    <cellStyle name="Normal 4 6" xfId="554" xr:uid="{00000000-0005-0000-0000-000013020000}"/>
    <cellStyle name="Normal 5" xfId="233" xr:uid="{00000000-0005-0000-0000-000014020000}"/>
    <cellStyle name="Normal 5 2" xfId="234" xr:uid="{00000000-0005-0000-0000-000015020000}"/>
    <cellStyle name="Normal 5 2 2" xfId="235" xr:uid="{00000000-0005-0000-0000-000016020000}"/>
    <cellStyle name="Normal 5 2 2 2" xfId="236" xr:uid="{00000000-0005-0000-0000-000017020000}"/>
    <cellStyle name="Normal 5 2 3" xfId="237" xr:uid="{00000000-0005-0000-0000-000018020000}"/>
    <cellStyle name="Normal 5 2 4" xfId="238" xr:uid="{00000000-0005-0000-0000-000019020000}"/>
    <cellStyle name="Normal 5 3" xfId="239" xr:uid="{00000000-0005-0000-0000-00001A020000}"/>
    <cellStyle name="Normal 5 4" xfId="240" xr:uid="{00000000-0005-0000-0000-00001B020000}"/>
    <cellStyle name="Normal 5 4 2" xfId="241" xr:uid="{00000000-0005-0000-0000-00001C020000}"/>
    <cellStyle name="Normal 5 5" xfId="242" xr:uid="{00000000-0005-0000-0000-00001D020000}"/>
    <cellStyle name="Normal 5 5 2" xfId="243" xr:uid="{00000000-0005-0000-0000-00001E020000}"/>
    <cellStyle name="Normal 5 6" xfId="244" xr:uid="{00000000-0005-0000-0000-00001F020000}"/>
    <cellStyle name="Normal 5 7" xfId="245" xr:uid="{00000000-0005-0000-0000-000020020000}"/>
    <cellStyle name="Normal 5 8" xfId="555" xr:uid="{00000000-0005-0000-0000-000021020000}"/>
    <cellStyle name="Normal 6" xfId="246" xr:uid="{00000000-0005-0000-0000-000022020000}"/>
    <cellStyle name="Normal 6 2" xfId="247" xr:uid="{00000000-0005-0000-0000-000023020000}"/>
    <cellStyle name="Normal 6 2 2" xfId="248" xr:uid="{00000000-0005-0000-0000-000024020000}"/>
    <cellStyle name="Normal 6 2 2 2" xfId="249" xr:uid="{00000000-0005-0000-0000-000025020000}"/>
    <cellStyle name="Normal 6 2 3" xfId="250" xr:uid="{00000000-0005-0000-0000-000026020000}"/>
    <cellStyle name="Normal 6 2 4" xfId="251" xr:uid="{00000000-0005-0000-0000-000027020000}"/>
    <cellStyle name="Normal 6 3" xfId="252" xr:uid="{00000000-0005-0000-0000-000028020000}"/>
    <cellStyle name="Normal 6 4" xfId="253" xr:uid="{00000000-0005-0000-0000-000029020000}"/>
    <cellStyle name="Normal 7" xfId="254" xr:uid="{00000000-0005-0000-0000-00002A020000}"/>
    <cellStyle name="Normal 7 2" xfId="255" xr:uid="{00000000-0005-0000-0000-00002B020000}"/>
    <cellStyle name="Normal 7 2 2" xfId="256" xr:uid="{00000000-0005-0000-0000-00002C020000}"/>
    <cellStyle name="Normal 7 2 2 2" xfId="257" xr:uid="{00000000-0005-0000-0000-00002D020000}"/>
    <cellStyle name="Normal 7 2 3" xfId="258" xr:uid="{00000000-0005-0000-0000-00002E020000}"/>
    <cellStyle name="Normal 7 2 3 2" xfId="259" xr:uid="{00000000-0005-0000-0000-00002F020000}"/>
    <cellStyle name="Normal 7 2 4" xfId="260" xr:uid="{00000000-0005-0000-0000-000030020000}"/>
    <cellStyle name="Normal 7 2 5" xfId="261" xr:uid="{00000000-0005-0000-0000-000031020000}"/>
    <cellStyle name="Normal 7 3" xfId="262" xr:uid="{00000000-0005-0000-0000-000032020000}"/>
    <cellStyle name="Normal 7 3 2" xfId="263" xr:uid="{00000000-0005-0000-0000-000033020000}"/>
    <cellStyle name="Normal 7 4" xfId="264" xr:uid="{00000000-0005-0000-0000-000034020000}"/>
    <cellStyle name="Normal 7 5" xfId="265" xr:uid="{00000000-0005-0000-0000-000035020000}"/>
    <cellStyle name="Normal 8" xfId="266" xr:uid="{00000000-0005-0000-0000-000036020000}"/>
    <cellStyle name="Normal 8 2" xfId="267" xr:uid="{00000000-0005-0000-0000-000037020000}"/>
    <cellStyle name="Normal 8 2 2" xfId="268" xr:uid="{00000000-0005-0000-0000-000038020000}"/>
    <cellStyle name="Normal 8 3" xfId="269" xr:uid="{00000000-0005-0000-0000-000039020000}"/>
    <cellStyle name="Normal 8 4" xfId="270" xr:uid="{00000000-0005-0000-0000-00003A020000}"/>
    <cellStyle name="Normal 9" xfId="271" xr:uid="{00000000-0005-0000-0000-00003B020000}"/>
    <cellStyle name="Normal 9 2" xfId="272" xr:uid="{00000000-0005-0000-0000-00003C020000}"/>
    <cellStyle name="Normal 9 3" xfId="273" xr:uid="{00000000-0005-0000-0000-00003D020000}"/>
    <cellStyle name="Normal 9 4" xfId="274" xr:uid="{00000000-0005-0000-0000-00003E020000}"/>
    <cellStyle name="Note" xfId="275" xr:uid="{00000000-0005-0000-0000-00003F020000}"/>
    <cellStyle name="Note 2" xfId="455" xr:uid="{00000000-0005-0000-0000-000040020000}"/>
    <cellStyle name="Note 2 2" xfId="514" xr:uid="{00000000-0005-0000-0000-000041020000}"/>
    <cellStyle name="Note 2 2 2" xfId="645" xr:uid="{00000000-0005-0000-0000-000042020000}"/>
    <cellStyle name="Note 2 2 3" xfId="728" xr:uid="{00000000-0005-0000-0000-000043020000}"/>
    <cellStyle name="Note 2 3" xfId="515" xr:uid="{00000000-0005-0000-0000-000044020000}"/>
    <cellStyle name="Note 2 3 2" xfId="646" xr:uid="{00000000-0005-0000-0000-000045020000}"/>
    <cellStyle name="Note 2 3 3" xfId="729" xr:uid="{00000000-0005-0000-0000-000046020000}"/>
    <cellStyle name="Note 2 4" xfId="516" xr:uid="{00000000-0005-0000-0000-000047020000}"/>
    <cellStyle name="Note 2 4 2" xfId="647" xr:uid="{00000000-0005-0000-0000-000048020000}"/>
    <cellStyle name="Note 2 4 3" xfId="730" xr:uid="{00000000-0005-0000-0000-000049020000}"/>
    <cellStyle name="Note 2 5" xfId="517" xr:uid="{00000000-0005-0000-0000-00004A020000}"/>
    <cellStyle name="Note 2 5 2" xfId="648" xr:uid="{00000000-0005-0000-0000-00004B020000}"/>
    <cellStyle name="Note 2 5 3" xfId="731" xr:uid="{00000000-0005-0000-0000-00004C020000}"/>
    <cellStyle name="Note 2 6" xfId="518" xr:uid="{00000000-0005-0000-0000-00004D020000}"/>
    <cellStyle name="Note 2 6 2" xfId="649" xr:uid="{00000000-0005-0000-0000-00004E020000}"/>
    <cellStyle name="Note 2 6 3" xfId="732" xr:uid="{00000000-0005-0000-0000-00004F020000}"/>
    <cellStyle name="Note 2 7" xfId="519" xr:uid="{00000000-0005-0000-0000-000050020000}"/>
    <cellStyle name="Note 2 7 2" xfId="650" xr:uid="{00000000-0005-0000-0000-000051020000}"/>
    <cellStyle name="Note 2 7 3" xfId="733" xr:uid="{00000000-0005-0000-0000-000052020000}"/>
    <cellStyle name="Note 2 8" xfId="597" xr:uid="{00000000-0005-0000-0000-000053020000}"/>
    <cellStyle name="Note 2 9" xfId="564" xr:uid="{00000000-0005-0000-0000-000054020000}"/>
    <cellStyle name="Note 3" xfId="520" xr:uid="{00000000-0005-0000-0000-000055020000}"/>
    <cellStyle name="Note 3 2" xfId="651" xr:uid="{00000000-0005-0000-0000-000056020000}"/>
    <cellStyle name="Note 3 3" xfId="734" xr:uid="{00000000-0005-0000-0000-000057020000}"/>
    <cellStyle name="Note 4" xfId="556" xr:uid="{00000000-0005-0000-0000-000058020000}"/>
    <cellStyle name="Note 4 2" xfId="678" xr:uid="{00000000-0005-0000-0000-000059020000}"/>
    <cellStyle name="Note 4 3" xfId="761" xr:uid="{00000000-0005-0000-0000-00005A020000}"/>
    <cellStyle name="Note 5" xfId="577" xr:uid="{00000000-0005-0000-0000-00005B020000}"/>
    <cellStyle name="Note 6" xfId="570" xr:uid="{00000000-0005-0000-0000-00005C020000}"/>
    <cellStyle name="Output" xfId="276" xr:uid="{00000000-0005-0000-0000-00005D020000}"/>
    <cellStyle name="Output 2" xfId="521" xr:uid="{00000000-0005-0000-0000-00005E020000}"/>
    <cellStyle name="Output 2 2" xfId="522" xr:uid="{00000000-0005-0000-0000-00005F020000}"/>
    <cellStyle name="Output 2 2 2" xfId="653" xr:uid="{00000000-0005-0000-0000-000060020000}"/>
    <cellStyle name="Output 2 2 3" xfId="736" xr:uid="{00000000-0005-0000-0000-000061020000}"/>
    <cellStyle name="Output 2 3" xfId="523" xr:uid="{00000000-0005-0000-0000-000062020000}"/>
    <cellStyle name="Output 2 3 2" xfId="654" xr:uid="{00000000-0005-0000-0000-000063020000}"/>
    <cellStyle name="Output 2 3 3" xfId="737" xr:uid="{00000000-0005-0000-0000-000064020000}"/>
    <cellStyle name="Output 2 4" xfId="524" xr:uid="{00000000-0005-0000-0000-000065020000}"/>
    <cellStyle name="Output 2 4 2" xfId="655" xr:uid="{00000000-0005-0000-0000-000066020000}"/>
    <cellStyle name="Output 2 4 3" xfId="738" xr:uid="{00000000-0005-0000-0000-000067020000}"/>
    <cellStyle name="Output 2 5" xfId="525" xr:uid="{00000000-0005-0000-0000-000068020000}"/>
    <cellStyle name="Output 2 5 2" xfId="656" xr:uid="{00000000-0005-0000-0000-000069020000}"/>
    <cellStyle name="Output 2 5 3" xfId="739" xr:uid="{00000000-0005-0000-0000-00006A020000}"/>
    <cellStyle name="Output 2 6" xfId="526" xr:uid="{00000000-0005-0000-0000-00006B020000}"/>
    <cellStyle name="Output 2 6 2" xfId="657" xr:uid="{00000000-0005-0000-0000-00006C020000}"/>
    <cellStyle name="Output 2 6 3" xfId="740" xr:uid="{00000000-0005-0000-0000-00006D020000}"/>
    <cellStyle name="Output 2 7" xfId="527" xr:uid="{00000000-0005-0000-0000-00006E020000}"/>
    <cellStyle name="Output 2 7 2" xfId="658" xr:uid="{00000000-0005-0000-0000-00006F020000}"/>
    <cellStyle name="Output 2 7 3" xfId="741" xr:uid="{00000000-0005-0000-0000-000070020000}"/>
    <cellStyle name="Output 2 8" xfId="652" xr:uid="{00000000-0005-0000-0000-000071020000}"/>
    <cellStyle name="Output 2 9" xfId="735" xr:uid="{00000000-0005-0000-0000-000072020000}"/>
    <cellStyle name="Output 3" xfId="528" xr:uid="{00000000-0005-0000-0000-000073020000}"/>
    <cellStyle name="Output 3 2" xfId="659" xr:uid="{00000000-0005-0000-0000-000074020000}"/>
    <cellStyle name="Output 3 3" xfId="742" xr:uid="{00000000-0005-0000-0000-000075020000}"/>
    <cellStyle name="Output 4" xfId="557" xr:uid="{00000000-0005-0000-0000-000076020000}"/>
    <cellStyle name="Output 4 2" xfId="679" xr:uid="{00000000-0005-0000-0000-000077020000}"/>
    <cellStyle name="Output 4 3" xfId="762" xr:uid="{00000000-0005-0000-0000-000078020000}"/>
    <cellStyle name="Output 5" xfId="578" xr:uid="{00000000-0005-0000-0000-000079020000}"/>
    <cellStyle name="Output 6" xfId="594" xr:uid="{00000000-0005-0000-0000-00007A020000}"/>
    <cellStyle name="OUTPUT AMOUNTS" xfId="371" xr:uid="{00000000-0005-0000-0000-00007B020000}"/>
    <cellStyle name="OUTPUT LINE ITEMS" xfId="372" xr:uid="{00000000-0005-0000-0000-00007C020000}"/>
    <cellStyle name="Percent" xfId="1" builtinId="5"/>
    <cellStyle name="Percent [2]" xfId="373" xr:uid="{00000000-0005-0000-0000-00007E020000}"/>
    <cellStyle name="Percent [2] 2" xfId="456" xr:uid="{00000000-0005-0000-0000-00007F020000}"/>
    <cellStyle name="Percent 10" xfId="776" xr:uid="{00000000-0005-0000-0000-000080020000}"/>
    <cellStyle name="Percent 2" xfId="374" xr:uid="{00000000-0005-0000-0000-000081020000}"/>
    <cellStyle name="Percent 2 2" xfId="457" xr:uid="{00000000-0005-0000-0000-000082020000}"/>
    <cellStyle name="Percent 3" xfId="375" xr:uid="{00000000-0005-0000-0000-000083020000}"/>
    <cellStyle name="Percent 4" xfId="376" xr:uid="{00000000-0005-0000-0000-000084020000}"/>
    <cellStyle name="Percent 5" xfId="377" xr:uid="{00000000-0005-0000-0000-000085020000}"/>
    <cellStyle name="Percent 6" xfId="378" xr:uid="{00000000-0005-0000-0000-000086020000}"/>
    <cellStyle name="Percent 7" xfId="765" xr:uid="{00000000-0005-0000-0000-000087020000}"/>
    <cellStyle name="Percent 8" xfId="767" xr:uid="{00000000-0005-0000-0000-000088020000}"/>
    <cellStyle name="Percent 9" xfId="770" xr:uid="{00000000-0005-0000-0000-000089020000}"/>
    <cellStyle name="PET_Heading3N_PandL" xfId="771" xr:uid="{00000000-0005-0000-0000-00008A020000}"/>
    <cellStyle name="Positif" xfId="277" xr:uid="{00000000-0005-0000-0000-00008B020000}"/>
    <cellStyle name="Pourcentage 2" xfId="48" xr:uid="{00000000-0005-0000-0000-00008C020000}"/>
    <cellStyle name="Pourcentage 2 2" xfId="279" xr:uid="{00000000-0005-0000-0000-00008D020000}"/>
    <cellStyle name="Pourcentage 2 2 2" xfId="280" xr:uid="{00000000-0005-0000-0000-00008E020000}"/>
    <cellStyle name="Pourcentage 2 2 2 2" xfId="281" xr:uid="{00000000-0005-0000-0000-00008F020000}"/>
    <cellStyle name="Pourcentage 2 2 3" xfId="282" xr:uid="{00000000-0005-0000-0000-000090020000}"/>
    <cellStyle name="Pourcentage 2 2 4" xfId="283" xr:uid="{00000000-0005-0000-0000-000091020000}"/>
    <cellStyle name="Pourcentage 2 3" xfId="284" xr:uid="{00000000-0005-0000-0000-000092020000}"/>
    <cellStyle name="Pourcentage 2 4" xfId="285" xr:uid="{00000000-0005-0000-0000-000093020000}"/>
    <cellStyle name="Pourcentage 2 5" xfId="286" xr:uid="{00000000-0005-0000-0000-000094020000}"/>
    <cellStyle name="Pourcentage 2 6" xfId="278" xr:uid="{00000000-0005-0000-0000-000095020000}"/>
    <cellStyle name="Pourcentage 3" xfId="287" xr:uid="{00000000-0005-0000-0000-000096020000}"/>
    <cellStyle name="Pourcentage 3 2" xfId="288" xr:uid="{00000000-0005-0000-0000-000097020000}"/>
    <cellStyle name="Pourcentage 3 2 2" xfId="289" xr:uid="{00000000-0005-0000-0000-000098020000}"/>
    <cellStyle name="Pourcentage 3 2 2 2" xfId="290" xr:uid="{00000000-0005-0000-0000-000099020000}"/>
    <cellStyle name="Pourcentage 3 2 3" xfId="291" xr:uid="{00000000-0005-0000-0000-00009A020000}"/>
    <cellStyle name="Pourcentage 3 2 4" xfId="292" xr:uid="{00000000-0005-0000-0000-00009B020000}"/>
    <cellStyle name="Pourcentage 3 3" xfId="293" xr:uid="{00000000-0005-0000-0000-00009C020000}"/>
    <cellStyle name="Pourcentage 3 3 2" xfId="294" xr:uid="{00000000-0005-0000-0000-00009D020000}"/>
    <cellStyle name="Pourcentage 3 4" xfId="295" xr:uid="{00000000-0005-0000-0000-00009E020000}"/>
    <cellStyle name="Pourcentage 3 5" xfId="296" xr:uid="{00000000-0005-0000-0000-00009F020000}"/>
    <cellStyle name="Pourcentage 4" xfId="297" xr:uid="{00000000-0005-0000-0000-0000A0020000}"/>
    <cellStyle name="Pourcentage 4 2" xfId="458" xr:uid="{00000000-0005-0000-0000-0000A1020000}"/>
    <cellStyle name="Pourcentage 5" xfId="298" xr:uid="{00000000-0005-0000-0000-0000A2020000}"/>
    <cellStyle name="Pourcentage 6" xfId="299" xr:uid="{00000000-0005-0000-0000-0000A3020000}"/>
    <cellStyle name="Pourcentage 7" xfId="322" xr:uid="{00000000-0005-0000-0000-0000A4020000}"/>
    <cellStyle name="Pourcentage 8" xfId="323" xr:uid="{00000000-0005-0000-0000-0000A5020000}"/>
    <cellStyle name="Pourcentage 9" xfId="324" xr:uid="{00000000-0005-0000-0000-0000A6020000}"/>
    <cellStyle name="Pourcentage entier" xfId="379" xr:uid="{00000000-0005-0000-0000-0000A7020000}"/>
    <cellStyle name="Recopier" xfId="300" xr:uid="{00000000-0005-0000-0000-0000A8020000}"/>
    <cellStyle name="Retour ligne" xfId="301" xr:uid="{00000000-0005-0000-0000-0000A9020000}"/>
    <cellStyle name="SAPBEXstdItem" xfId="380" xr:uid="{00000000-0005-0000-0000-0000AA020000}"/>
    <cellStyle name="SAPBEXstdItem 2" xfId="529" xr:uid="{00000000-0005-0000-0000-0000AB020000}"/>
    <cellStyle name="SAPBEXstdItem 2 2" xfId="530" xr:uid="{00000000-0005-0000-0000-0000AC020000}"/>
    <cellStyle name="SAPBEXstdItem 2 2 2" xfId="661" xr:uid="{00000000-0005-0000-0000-0000AD020000}"/>
    <cellStyle name="SAPBEXstdItem 2 2 3" xfId="744" xr:uid="{00000000-0005-0000-0000-0000AE020000}"/>
    <cellStyle name="SAPBEXstdItem 2 3" xfId="531" xr:uid="{00000000-0005-0000-0000-0000AF020000}"/>
    <cellStyle name="SAPBEXstdItem 2 3 2" xfId="662" xr:uid="{00000000-0005-0000-0000-0000B0020000}"/>
    <cellStyle name="SAPBEXstdItem 2 3 3" xfId="745" xr:uid="{00000000-0005-0000-0000-0000B1020000}"/>
    <cellStyle name="SAPBEXstdItem 2 4" xfId="532" xr:uid="{00000000-0005-0000-0000-0000B2020000}"/>
    <cellStyle name="SAPBEXstdItem 2 4 2" xfId="663" xr:uid="{00000000-0005-0000-0000-0000B3020000}"/>
    <cellStyle name="SAPBEXstdItem 2 4 3" xfId="746" xr:uid="{00000000-0005-0000-0000-0000B4020000}"/>
    <cellStyle name="SAPBEXstdItem 2 5" xfId="533" xr:uid="{00000000-0005-0000-0000-0000B5020000}"/>
    <cellStyle name="SAPBEXstdItem 2 5 2" xfId="664" xr:uid="{00000000-0005-0000-0000-0000B6020000}"/>
    <cellStyle name="SAPBEXstdItem 2 5 3" xfId="747" xr:uid="{00000000-0005-0000-0000-0000B7020000}"/>
    <cellStyle name="SAPBEXstdItem 2 6" xfId="534" xr:uid="{00000000-0005-0000-0000-0000B8020000}"/>
    <cellStyle name="SAPBEXstdItem 2 6 2" xfId="665" xr:uid="{00000000-0005-0000-0000-0000B9020000}"/>
    <cellStyle name="SAPBEXstdItem 2 6 3" xfId="748" xr:uid="{00000000-0005-0000-0000-0000BA020000}"/>
    <cellStyle name="SAPBEXstdItem 2 7" xfId="535" xr:uid="{00000000-0005-0000-0000-0000BB020000}"/>
    <cellStyle name="SAPBEXstdItem 2 7 2" xfId="666" xr:uid="{00000000-0005-0000-0000-0000BC020000}"/>
    <cellStyle name="SAPBEXstdItem 2 7 3" xfId="749" xr:uid="{00000000-0005-0000-0000-0000BD020000}"/>
    <cellStyle name="SAPBEXstdItem 2 8" xfId="660" xr:uid="{00000000-0005-0000-0000-0000BE020000}"/>
    <cellStyle name="SAPBEXstdItem 2 9" xfId="743" xr:uid="{00000000-0005-0000-0000-0000BF020000}"/>
    <cellStyle name="SAPBEXstdItem 3" xfId="536" xr:uid="{00000000-0005-0000-0000-0000C0020000}"/>
    <cellStyle name="SAPBEXstdItem 3 2" xfId="667" xr:uid="{00000000-0005-0000-0000-0000C1020000}"/>
    <cellStyle name="SAPBEXstdItem 3 3" xfId="750" xr:uid="{00000000-0005-0000-0000-0000C2020000}"/>
    <cellStyle name="SAPBEXstdItem 4" xfId="558" xr:uid="{00000000-0005-0000-0000-0000C3020000}"/>
    <cellStyle name="SAPBEXstdItem 4 2" xfId="680" xr:uid="{00000000-0005-0000-0000-0000C4020000}"/>
    <cellStyle name="SAPBEXstdItem 4 3" xfId="763" xr:uid="{00000000-0005-0000-0000-0000C5020000}"/>
    <cellStyle name="SAPBEXstdItem 5" xfId="587" xr:uid="{00000000-0005-0000-0000-0000C6020000}"/>
    <cellStyle name="SAPBEXstdItem 6" xfId="566" xr:uid="{00000000-0005-0000-0000-0000C7020000}"/>
    <cellStyle name="Satisfaisant 2" xfId="302" xr:uid="{00000000-0005-0000-0000-0000C8020000}"/>
    <cellStyle name="Sortie 2" xfId="303" xr:uid="{00000000-0005-0000-0000-0000C9020000}"/>
    <cellStyle name="Sortie 2 2" xfId="459" xr:uid="{00000000-0005-0000-0000-0000CA020000}"/>
    <cellStyle name="Sortie 2 2 2" xfId="598" xr:uid="{00000000-0005-0000-0000-0000CB020000}"/>
    <cellStyle name="Sortie 2 2 3" xfId="563" xr:uid="{00000000-0005-0000-0000-0000CC020000}"/>
    <cellStyle name="Sortie 2 3" xfId="537" xr:uid="{00000000-0005-0000-0000-0000CD020000}"/>
    <cellStyle name="Sortie 2 3 2" xfId="668" xr:uid="{00000000-0005-0000-0000-0000CE020000}"/>
    <cellStyle name="Sortie 2 3 3" xfId="751" xr:uid="{00000000-0005-0000-0000-0000CF020000}"/>
    <cellStyle name="Sortie 2 4" xfId="538" xr:uid="{00000000-0005-0000-0000-0000D0020000}"/>
    <cellStyle name="Sortie 2 4 2" xfId="669" xr:uid="{00000000-0005-0000-0000-0000D1020000}"/>
    <cellStyle name="Sortie 2 4 3" xfId="752" xr:uid="{00000000-0005-0000-0000-0000D2020000}"/>
    <cellStyle name="Sortie 2 5" xfId="539" xr:uid="{00000000-0005-0000-0000-0000D3020000}"/>
    <cellStyle name="Sortie 2 5 2" xfId="670" xr:uid="{00000000-0005-0000-0000-0000D4020000}"/>
    <cellStyle name="Sortie 2 5 3" xfId="753" xr:uid="{00000000-0005-0000-0000-0000D5020000}"/>
    <cellStyle name="Sortie 2 6" xfId="540" xr:uid="{00000000-0005-0000-0000-0000D6020000}"/>
    <cellStyle name="Sortie 2 6 2" xfId="671" xr:uid="{00000000-0005-0000-0000-0000D7020000}"/>
    <cellStyle name="Sortie 2 6 3" xfId="754" xr:uid="{00000000-0005-0000-0000-0000D8020000}"/>
    <cellStyle name="Sortie 2 7" xfId="582" xr:uid="{00000000-0005-0000-0000-0000D9020000}"/>
    <cellStyle name="Sortie 2 8" xfId="592" xr:uid="{00000000-0005-0000-0000-0000DA020000}"/>
    <cellStyle name="Standard_Kost 0102 nach GL" xfId="381" xr:uid="{00000000-0005-0000-0000-0000DB020000}"/>
    <cellStyle name="Statutory Holiday" xfId="382" xr:uid="{00000000-0005-0000-0000-0000DC020000}"/>
    <cellStyle name="Stock Check" xfId="383" xr:uid="{00000000-0005-0000-0000-0000DD020000}"/>
    <cellStyle name="Style 1" xfId="304" xr:uid="{00000000-0005-0000-0000-0000DE020000}"/>
    <cellStyle name="Style 1 2" xfId="305" xr:uid="{00000000-0005-0000-0000-0000DF020000}"/>
    <cellStyle name="subhead" xfId="384" xr:uid="{00000000-0005-0000-0000-0000E0020000}"/>
    <cellStyle name="Texte explicatif 2" xfId="306" xr:uid="{00000000-0005-0000-0000-0000E1020000}"/>
    <cellStyle name="Title" xfId="307" xr:uid="{00000000-0005-0000-0000-0000E2020000}"/>
    <cellStyle name="Titre 2" xfId="308" xr:uid="{00000000-0005-0000-0000-0000E3020000}"/>
    <cellStyle name="Titre 2 2" xfId="310" xr:uid="{00000000-0005-0000-0000-0000E4020000}"/>
    <cellStyle name="Titre 1 2" xfId="309" xr:uid="{00000000-0005-0000-0000-0000E5020000}"/>
    <cellStyle name="Titre 1 2 2" xfId="460" xr:uid="{00000000-0005-0000-0000-0000E6020000}"/>
    <cellStyle name="Titre 2 2 2" xfId="461" xr:uid="{00000000-0005-0000-0000-0000E7020000}"/>
    <cellStyle name="Titre 3 2" xfId="311" xr:uid="{00000000-0005-0000-0000-0000E8020000}"/>
    <cellStyle name="Titre 3 2 2" xfId="462" xr:uid="{00000000-0005-0000-0000-0000E9020000}"/>
    <cellStyle name="Titre 4 2" xfId="312" xr:uid="{00000000-0005-0000-0000-0000EA020000}"/>
    <cellStyle name="Titre 4 2 2" xfId="463" xr:uid="{00000000-0005-0000-0000-0000EB020000}"/>
    <cellStyle name="TitreSérie" xfId="385" xr:uid="{00000000-0005-0000-0000-0000EC020000}"/>
    <cellStyle name="Total 2" xfId="313" xr:uid="{00000000-0005-0000-0000-0000ED020000}"/>
    <cellStyle name="Total 2 2" xfId="464" xr:uid="{00000000-0005-0000-0000-0000EE020000}"/>
    <cellStyle name="Total 2 2 2" xfId="600" xr:uid="{00000000-0005-0000-0000-0000EF020000}"/>
    <cellStyle name="Total 2 2 3" xfId="681" xr:uid="{00000000-0005-0000-0000-0000F0020000}"/>
    <cellStyle name="Total 2 3" xfId="541" xr:uid="{00000000-0005-0000-0000-0000F1020000}"/>
    <cellStyle name="Total 2 3 2" xfId="672" xr:uid="{00000000-0005-0000-0000-0000F2020000}"/>
    <cellStyle name="Total 2 3 3" xfId="755" xr:uid="{00000000-0005-0000-0000-0000F3020000}"/>
    <cellStyle name="Total 2 4" xfId="542" xr:uid="{00000000-0005-0000-0000-0000F4020000}"/>
    <cellStyle name="Total 2 4 2" xfId="673" xr:uid="{00000000-0005-0000-0000-0000F5020000}"/>
    <cellStyle name="Total 2 4 3" xfId="756" xr:uid="{00000000-0005-0000-0000-0000F6020000}"/>
    <cellStyle name="Total 2 5" xfId="543" xr:uid="{00000000-0005-0000-0000-0000F7020000}"/>
    <cellStyle name="Total 2 5 2" xfId="674" xr:uid="{00000000-0005-0000-0000-0000F8020000}"/>
    <cellStyle name="Total 2 5 3" xfId="757" xr:uid="{00000000-0005-0000-0000-0000F9020000}"/>
    <cellStyle name="Total 2 6" xfId="544" xr:uid="{00000000-0005-0000-0000-0000FA020000}"/>
    <cellStyle name="Total 2 6 2" xfId="675" xr:uid="{00000000-0005-0000-0000-0000FB020000}"/>
    <cellStyle name="Total 2 6 3" xfId="758" xr:uid="{00000000-0005-0000-0000-0000FC020000}"/>
    <cellStyle name="Total 2 7" xfId="584" xr:uid="{00000000-0005-0000-0000-0000FD020000}"/>
    <cellStyle name="Total 2 8" xfId="591" xr:uid="{00000000-0005-0000-0000-0000FE020000}"/>
    <cellStyle name="TypeDonnée" xfId="386" xr:uid="{00000000-0005-0000-0000-0000FF020000}"/>
    <cellStyle name="Variation" xfId="387" xr:uid="{00000000-0005-0000-0000-000000030000}"/>
    <cellStyle name="Vérification 2" xfId="314" xr:uid="{00000000-0005-0000-0000-000001030000}"/>
    <cellStyle name="Virgule0" xfId="388" xr:uid="{00000000-0005-0000-0000-000002030000}"/>
    <cellStyle name="Virgule0 2" xfId="465" xr:uid="{00000000-0005-0000-0000-000003030000}"/>
    <cellStyle name="Währung" xfId="325" xr:uid="{00000000-0005-0000-0000-000004030000}"/>
    <cellStyle name="Währung [0]_Kost 0102 nach GL" xfId="389" xr:uid="{00000000-0005-0000-0000-000005030000}"/>
    <cellStyle name="Währung_Kost 0102 nach GL" xfId="390" xr:uid="{00000000-0005-0000-0000-000006030000}"/>
    <cellStyle name="Warning Text" xfId="315" xr:uid="{00000000-0005-0000-0000-000007030000}"/>
    <cellStyle name="콤마 [0]_  종  합  _010704 수주&amp;GM from 심양보-1" xfId="391" xr:uid="{00000000-0005-0000-0000-000008030000}"/>
    <cellStyle name="콤마_작성요령" xfId="392" xr:uid="{00000000-0005-0000-0000-000009030000}"/>
    <cellStyle name="표준_04.10.22경영비용" xfId="393" xr:uid="{00000000-0005-0000-0000-00000A030000}"/>
  </cellStyles>
  <dxfs count="16">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left/>
        <right/>
        <top/>
        <bottom/>
      </border>
    </dxf>
    <dxf>
      <fill>
        <patternFill patternType="none">
          <bgColor auto="1"/>
        </patternFill>
      </fill>
      <border>
        <left/>
        <right/>
        <top/>
        <bottom/>
      </border>
    </dxf>
  </dxfs>
  <tableStyles count="0" defaultTableStyle="TableStyleMedium2" defaultPivotStyle="PivotStyleLight16"/>
  <colors>
    <mruColors>
      <color rgb="FFC5C6C8"/>
      <color rgb="FFFFED00"/>
      <color rgb="FF004494"/>
      <color rgb="FFE23EDA"/>
      <color rgb="FFFFFFCC"/>
      <color rgb="FFFDFFE5"/>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964513</xdr:colOff>
      <xdr:row>34</xdr:row>
      <xdr:rowOff>137160</xdr:rowOff>
    </xdr:from>
    <xdr:ext cx="1476375" cy="213360"/>
    <mc:AlternateContent xmlns:mc="http://schemas.openxmlformats.org/markup-compatibility/2006" xmlns:a14="http://schemas.microsoft.com/office/drawing/2010/main">
      <mc:Choice Requires="a14">
        <xdr:sp macro="" textlink="">
          <xdr:nvSpPr>
            <xdr:cNvPr id="4" name="TextBox 2">
              <a:extLst>
                <a:ext uri="{FF2B5EF4-FFF2-40B4-BE49-F238E27FC236}">
                  <a16:creationId xmlns:a16="http://schemas.microsoft.com/office/drawing/2014/main" id="{00000000-0008-0000-0500-000004000000}"/>
                </a:ext>
              </a:extLst>
            </xdr:cNvPr>
            <xdr:cNvSpPr txBox="1"/>
          </xdr:nvSpPr>
          <xdr:spPr>
            <a:xfrm>
              <a:off x="5787973" y="7688580"/>
              <a:ext cx="1476375" cy="213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oMath>
                </m:oMathPara>
              </a14:m>
              <a:endParaRPr lang="en-US" sz="1100">
                <a:latin typeface="+mn-lt"/>
              </a:endParaRPr>
            </a:p>
          </xdr:txBody>
        </xdr:sp>
      </mc:Choice>
      <mc:Fallback xmlns="">
        <xdr:sp macro="" textlink="">
          <xdr:nvSpPr>
            <xdr:cNvPr id="4" name="TextBox 2"/>
            <xdr:cNvSpPr txBox="1"/>
          </xdr:nvSpPr>
          <xdr:spPr>
            <a:xfrm>
              <a:off x="5787973" y="7688580"/>
              <a:ext cx="1476375" cy="213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endParaRPr lang="en-US" sz="1100">
                <a:latin typeface="+mn-lt"/>
              </a:endParaRPr>
            </a:p>
          </xdr:txBody>
        </xdr:sp>
      </mc:Fallback>
    </mc:AlternateContent>
    <xdr:clientData/>
  </xdr:oneCellAnchor>
  <xdr:oneCellAnchor>
    <xdr:from>
      <xdr:col>3</xdr:col>
      <xdr:colOff>812429</xdr:colOff>
      <xdr:row>36</xdr:row>
      <xdr:rowOff>129540</xdr:rowOff>
    </xdr:from>
    <xdr:ext cx="1369218" cy="321469"/>
    <mc:AlternateContent xmlns:mc="http://schemas.openxmlformats.org/markup-compatibility/2006" xmlns:a14="http://schemas.microsoft.com/office/drawing/2010/main">
      <mc:Choice Requires="a14">
        <xdr:sp macro="" textlink="">
          <xdr:nvSpPr>
            <xdr:cNvPr id="5" name="TextBox 2">
              <a:extLst>
                <a:ext uri="{FF2B5EF4-FFF2-40B4-BE49-F238E27FC236}">
                  <a16:creationId xmlns:a16="http://schemas.microsoft.com/office/drawing/2014/main" id="{00000000-0008-0000-0500-000005000000}"/>
                </a:ext>
              </a:extLst>
            </xdr:cNvPr>
            <xdr:cNvSpPr txBox="1"/>
          </xdr:nvSpPr>
          <xdr:spPr>
            <a:xfrm>
              <a:off x="5635889" y="8046720"/>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pPr algn="l"/>
              <a:endParaRPr lang="en-US" sz="1100">
                <a:latin typeface="+mn-lt"/>
              </a:endParaRPr>
            </a:p>
          </xdr:txBody>
        </xdr:sp>
      </mc:Choice>
      <mc:Fallback xmlns="">
        <xdr:sp macro="" textlink="">
          <xdr:nvSpPr>
            <xdr:cNvPr id="5" name="TextBox 2"/>
            <xdr:cNvSpPr txBox="1"/>
          </xdr:nvSpPr>
          <xdr:spPr>
            <a:xfrm>
              <a:off x="5635889" y="8046720"/>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pPr algn="l"/>
              <a:endParaRPr lang="en-US" sz="1100">
                <a:latin typeface="+mn-lt"/>
              </a:endParaRPr>
            </a:p>
          </xdr:txBody>
        </xdr:sp>
      </mc:Fallback>
    </mc:AlternateContent>
    <xdr:clientData/>
  </xdr:oneCellAnchor>
  <xdr:oneCellAnchor>
    <xdr:from>
      <xdr:col>2</xdr:col>
      <xdr:colOff>906780</xdr:colOff>
      <xdr:row>33</xdr:row>
      <xdr:rowOff>129540</xdr:rowOff>
    </xdr:from>
    <xdr:ext cx="2872740" cy="264560"/>
    <mc:AlternateContent xmlns:mc="http://schemas.openxmlformats.org/markup-compatibility/2006" xmlns:a14="http://schemas.microsoft.com/office/drawing/2010/main">
      <mc:Choice Requires="a14">
        <xdr:sp macro="" textlink="">
          <xdr:nvSpPr>
            <xdr:cNvPr id="6" name="TextBox 2">
              <a:extLst>
                <a:ext uri="{FF2B5EF4-FFF2-40B4-BE49-F238E27FC236}">
                  <a16:creationId xmlns:a16="http://schemas.microsoft.com/office/drawing/2014/main" id="{00000000-0008-0000-0500-000006000000}"/>
                </a:ext>
              </a:extLst>
            </xdr:cNvPr>
            <xdr:cNvSpPr txBox="1"/>
          </xdr:nvSpPr>
          <xdr:spPr>
            <a:xfrm>
              <a:off x="3444240" y="5737860"/>
              <a:ext cx="28727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𝑈𝑛𝑙𝑒𝑣𝑒𝑟𝑒𝑑</m:t>
                    </m:r>
                    <m:r>
                      <a:rPr lang="fr-FR" sz="1100" b="0" i="1">
                        <a:solidFill>
                          <a:schemeClr val="tx1"/>
                        </a:solidFill>
                        <a:effectLst/>
                        <a:latin typeface="Cambria Math" panose="02040503050406030204" pitchFamily="18" charset="0"/>
                        <a:ea typeface="+mn-ea"/>
                        <a:cs typeface="+mn-cs"/>
                      </a:rPr>
                      <m:t> </m:t>
                    </m:r>
                    <m:r>
                      <a:rPr lang="fr-FR" sz="1100" b="0" i="1">
                        <a:solidFill>
                          <a:schemeClr val="tx1"/>
                        </a:solidFill>
                        <a:effectLst/>
                        <a:latin typeface="Cambria Math" panose="02040503050406030204" pitchFamily="18" charset="0"/>
                        <a:ea typeface="+mn-ea"/>
                        <a:cs typeface="+mn-cs"/>
                      </a:rPr>
                      <m:t>𝐵𝑒𝑡𝑎</m:t>
                    </m:r>
                    <m:r>
                      <a:rPr lang="fr-FR" sz="1100" b="0" i="1">
                        <a:solidFill>
                          <a:schemeClr val="tx1"/>
                        </a:solidFill>
                        <a:effectLst/>
                        <a:latin typeface="Cambria Math" panose="02040503050406030204" pitchFamily="18" charset="0"/>
                        <a:ea typeface="+mn-ea"/>
                        <a:cs typeface="+mn-cs"/>
                      </a:rPr>
                      <m:t> ∗(1+</m:t>
                    </m:r>
                    <m:f>
                      <m:fPr>
                        <m:type m:val="lin"/>
                        <m:ctrlPr>
                          <a:rPr lang="fr-FR" sz="1100" b="0" i="1">
                            <a:solidFill>
                              <a:schemeClr val="tx1"/>
                            </a:solidFill>
                            <a:effectLst/>
                            <a:latin typeface="Cambria Math" panose="02040503050406030204" pitchFamily="18" charset="0"/>
                            <a:ea typeface="+mn-ea"/>
                            <a:cs typeface="+mn-cs"/>
                          </a:rPr>
                        </m:ctrlPr>
                      </m:fPr>
                      <m:num>
                        <m:r>
                          <a:rPr lang="fr-BE" sz="1100" b="0" i="1">
                            <a:solidFill>
                              <a:schemeClr val="tx1"/>
                            </a:solidFill>
                            <a:effectLst/>
                            <a:latin typeface="Cambria Math" panose="02040503050406030204" pitchFamily="18" charset="0"/>
                            <a:ea typeface="+mn-ea"/>
                            <a:cs typeface="+mn-cs"/>
                          </a:rPr>
                          <m:t>𝐷</m:t>
                        </m:r>
                      </m:num>
                      <m:den>
                        <m:r>
                          <a:rPr lang="fr-BE" sz="1100" b="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fr-FR" sz="1100" b="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fr-FR" sz="1100" b="0" i="1">
                            <a:solidFill>
                              <a:schemeClr val="tx1"/>
                            </a:solidFill>
                            <a:effectLst/>
                            <a:latin typeface="Cambria Math" panose="02040503050406030204" pitchFamily="18" charset="0"/>
                            <a:ea typeface="+mn-ea"/>
                            <a:cs typeface="+mn-cs"/>
                          </a:rPr>
                          <m:t>)</m:t>
                        </m:r>
                      </m:e>
                    </m:d>
                  </m:oMath>
                </m:oMathPara>
              </a14:m>
              <a:endParaRPr lang="en-US" sz="1100">
                <a:latin typeface="+mn-lt"/>
              </a:endParaRPr>
            </a:p>
          </xdr:txBody>
        </xdr:sp>
      </mc:Choice>
      <mc:Fallback xmlns="">
        <xdr:sp macro="" textlink="">
          <xdr:nvSpPr>
            <xdr:cNvPr id="6" name="TextBox 2"/>
            <xdr:cNvSpPr txBox="1"/>
          </xdr:nvSpPr>
          <xdr:spPr>
            <a:xfrm>
              <a:off x="3444240" y="5737860"/>
              <a:ext cx="28727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𝑈𝑛𝑙𝑒𝑣𝑒𝑟𝑒𝑑 𝐵𝑒𝑡𝑎 ∗(1+</a:t>
              </a:r>
              <a:r>
                <a:rPr lang="fr-BE" sz="1100" b="0" i="0">
                  <a:solidFill>
                    <a:schemeClr val="tx1"/>
                  </a:solidFill>
                  <a:effectLst/>
                  <a:latin typeface="Cambria Math" panose="02040503050406030204" pitchFamily="18" charset="0"/>
                  <a:ea typeface="+mn-ea"/>
                  <a:cs typeface="+mn-cs"/>
                </a:rPr>
                <a:t>𝐷</a:t>
              </a:r>
              <a:r>
                <a:rPr lang="fr-FR" sz="1100" b="0" i="0">
                  <a:solidFill>
                    <a:schemeClr val="tx1"/>
                  </a:solidFill>
                  <a:effectLst/>
                  <a:latin typeface="Cambria Math" panose="02040503050406030204" pitchFamily="18" charset="0"/>
                  <a:ea typeface="+mn-ea"/>
                  <a:cs typeface="+mn-cs"/>
                </a:rPr>
                <a:t>∕</a:t>
              </a:r>
              <a:r>
                <a:rPr lang="fr-BE" sz="1100" b="0" i="0">
                  <a:solidFill>
                    <a:schemeClr val="tx1"/>
                  </a:solidFill>
                  <a:effectLst/>
                  <a:latin typeface="Cambria Math" panose="02040503050406030204" pitchFamily="18" charset="0"/>
                  <a:ea typeface="+mn-ea"/>
                  <a:cs typeface="+mn-cs"/>
                </a:rPr>
                <a:t>𝐸</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fr-FR" sz="1100" b="0" i="0">
                  <a:solidFill>
                    <a:schemeClr val="tx1"/>
                  </a:solidFill>
                  <a:effectLst/>
                  <a:latin typeface="Cambria Math" panose="02040503050406030204" pitchFamily="18" charset="0"/>
                  <a:ea typeface="+mn-ea"/>
                  <a:cs typeface="+mn-cs"/>
                </a:rPr>
                <a:t>))</a:t>
              </a:r>
              <a:endParaRPr lang="en-US" sz="1100">
                <a:latin typeface="+mn-lt"/>
              </a:endParaRPr>
            </a:p>
          </xdr:txBody>
        </xdr:sp>
      </mc:Fallback>
    </mc:AlternateContent>
    <xdr:clientData/>
  </xdr:oneCellAnchor>
  <xdr:twoCellAnchor>
    <xdr:from>
      <xdr:col>6</xdr:col>
      <xdr:colOff>589644</xdr:colOff>
      <xdr:row>34</xdr:row>
      <xdr:rowOff>0</xdr:rowOff>
    </xdr:from>
    <xdr:to>
      <xdr:col>14</xdr:col>
      <xdr:colOff>417286</xdr:colOff>
      <xdr:row>34</xdr:row>
      <xdr:rowOff>72572</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0776858" y="8118930"/>
          <a:ext cx="4689928" cy="1995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t>Source: "IPCEI  - Guidance on Funding gap</a:t>
          </a:r>
          <a:r>
            <a:rPr lang="en-US" sz="1100" i="1" baseline="0"/>
            <a:t> calculation and reporting", Sep-2021</a:t>
          </a:r>
          <a:endParaRPr lang="en-US" sz="1100" i="1"/>
        </a:p>
      </xdr:txBody>
    </xdr:sp>
    <xdr:clientData/>
  </xdr:twoCellAnchor>
  <xdr:oneCellAnchor>
    <xdr:from>
      <xdr:col>3</xdr:col>
      <xdr:colOff>964513</xdr:colOff>
      <xdr:row>34</xdr:row>
      <xdr:rowOff>137160</xdr:rowOff>
    </xdr:from>
    <xdr:ext cx="1476375" cy="213360"/>
    <mc:AlternateContent xmlns:mc="http://schemas.openxmlformats.org/markup-compatibility/2006" xmlns:a14="http://schemas.microsoft.com/office/drawing/2010/main">
      <mc:Choice Requires="a14">
        <xdr:sp macro="" textlink="">
          <xdr:nvSpPr>
            <xdr:cNvPr id="8" name="TextBox 2">
              <a:extLst>
                <a:ext uri="{FF2B5EF4-FFF2-40B4-BE49-F238E27FC236}">
                  <a16:creationId xmlns:a16="http://schemas.microsoft.com/office/drawing/2014/main" id="{1D1A7A54-69AC-46C2-ADDB-AA3BFF2DA22A}"/>
                </a:ext>
              </a:extLst>
            </xdr:cNvPr>
            <xdr:cNvSpPr txBox="1"/>
          </xdr:nvSpPr>
          <xdr:spPr>
            <a:xfrm>
              <a:off x="4336363" y="6061710"/>
              <a:ext cx="1476375" cy="213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left"/>
                  </m:oMathParaPr>
                  <m:oMath xmlns:m="http://schemas.openxmlformats.org/officeDocument/2006/math">
                    <m:d>
                      <m:dPr>
                        <m:ctrlPr>
                          <a:rPr lang="en-US" sz="1100" i="1">
                            <a:solidFill>
                              <a:schemeClr val="tx1"/>
                            </a:solidFill>
                            <a:effectLst/>
                            <a:latin typeface="Cambria Math" panose="02040503050406030204" pitchFamily="18" charset="0"/>
                            <a:ea typeface="+mn-ea"/>
                            <a:cs typeface="+mn-cs"/>
                          </a:rPr>
                        </m:ctrlPr>
                      </m:dPr>
                      <m:e>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𝐸𝑅𝑃</m:t>
                        </m:r>
                      </m:e>
                    </m:d>
                  </m:oMath>
                </m:oMathPara>
              </a14:m>
              <a:endParaRPr lang="en-US" sz="1100">
                <a:latin typeface="+mn-lt"/>
              </a:endParaRPr>
            </a:p>
          </xdr:txBody>
        </xdr:sp>
      </mc:Choice>
      <mc:Fallback xmlns="">
        <xdr:sp macro="" textlink="">
          <xdr:nvSpPr>
            <xdr:cNvPr id="8" name="TextBox 2">
              <a:extLst>
                <a:ext uri="{FF2B5EF4-FFF2-40B4-BE49-F238E27FC236}">
                  <a16:creationId xmlns:a16="http://schemas.microsoft.com/office/drawing/2014/main" id="{1D1A7A54-69AC-46C2-ADDB-AA3BFF2DA22A}"/>
                </a:ext>
              </a:extLst>
            </xdr:cNvPr>
            <xdr:cNvSpPr txBox="1"/>
          </xdr:nvSpPr>
          <xdr:spPr>
            <a:xfrm>
              <a:off x="4336363" y="6061710"/>
              <a:ext cx="1476375" cy="2133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𝐸𝑅𝑃)</a:t>
              </a:r>
              <a:endParaRPr lang="en-US" sz="1100">
                <a:latin typeface="+mn-lt"/>
              </a:endParaRPr>
            </a:p>
          </xdr:txBody>
        </xdr:sp>
      </mc:Fallback>
    </mc:AlternateContent>
    <xdr:clientData/>
  </xdr:oneCellAnchor>
  <xdr:oneCellAnchor>
    <xdr:from>
      <xdr:col>3</xdr:col>
      <xdr:colOff>812429</xdr:colOff>
      <xdr:row>36</xdr:row>
      <xdr:rowOff>129540</xdr:rowOff>
    </xdr:from>
    <xdr:ext cx="1369218" cy="321469"/>
    <mc:AlternateContent xmlns:mc="http://schemas.openxmlformats.org/markup-compatibility/2006" xmlns:a14="http://schemas.microsoft.com/office/drawing/2010/main">
      <mc:Choice Requires="a14">
        <xdr:sp macro="" textlink="">
          <xdr:nvSpPr>
            <xdr:cNvPr id="9" name="TextBox 2">
              <a:extLst>
                <a:ext uri="{FF2B5EF4-FFF2-40B4-BE49-F238E27FC236}">
                  <a16:creationId xmlns:a16="http://schemas.microsoft.com/office/drawing/2014/main" id="{1A956EDD-C419-43BD-85A4-91A3C7538666}"/>
                </a:ext>
              </a:extLst>
            </xdr:cNvPr>
            <xdr:cNvSpPr txBox="1"/>
          </xdr:nvSpPr>
          <xdr:spPr>
            <a:xfrm>
              <a:off x="4184279" y="6396990"/>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14:m>
                <m:oMath xmlns:m="http://schemas.openxmlformats.org/officeDocument/2006/math">
                  <m:sSub>
                    <m:sSubPr>
                      <m:ctrlPr>
                        <a:rPr lang="en-US" sz="1100" i="1">
                          <a:solidFill>
                            <a:schemeClr val="tx1"/>
                          </a:solidFill>
                          <a:effectLst/>
                          <a:latin typeface="Cambria Math" panose="02040503050406030204" pitchFamily="18" charset="0"/>
                          <a:ea typeface="+mn-ea"/>
                          <a:cs typeface="+mn-cs"/>
                        </a:rPr>
                      </m:ctrlPr>
                    </m:sSubPr>
                    <m:e>
                      <m:r>
                        <a:rPr lang="it-IT" sz="1100" i="1">
                          <a:solidFill>
                            <a:schemeClr val="tx1"/>
                          </a:solidFill>
                          <a:effectLst/>
                          <a:latin typeface="Cambria Math" panose="02040503050406030204" pitchFamily="18" charset="0"/>
                          <a:ea typeface="+mn-ea"/>
                          <a:cs typeface="+mn-cs"/>
                        </a:rPr>
                        <m:t>𝑟</m:t>
                      </m:r>
                    </m:e>
                    <m:sub>
                      <m:r>
                        <a:rPr lang="it-IT" sz="1100" i="1">
                          <a:solidFill>
                            <a:schemeClr val="tx1"/>
                          </a:solidFill>
                          <a:effectLst/>
                          <a:latin typeface="Cambria Math" panose="02040503050406030204" pitchFamily="18" charset="0"/>
                          <a:ea typeface="+mn-ea"/>
                          <a:cs typeface="+mn-cs"/>
                        </a:rPr>
                        <m:t>𝑓</m:t>
                      </m:r>
                    </m:sub>
                  </m:sSub>
                  <m:r>
                    <a:rPr lang="en-GB" sz="1100" i="1">
                      <a:solidFill>
                        <a:schemeClr val="tx1"/>
                      </a:solidFill>
                      <a:effectLst/>
                      <a:latin typeface="Cambria Math" panose="02040503050406030204" pitchFamily="18" charset="0"/>
                      <a:ea typeface="+mn-ea"/>
                      <a:cs typeface="+mn-cs"/>
                    </a:rPr>
                    <m:t>+</m:t>
                  </m:r>
                  <m:r>
                    <a:rPr lang="it-IT" sz="1100" i="1">
                      <a:solidFill>
                        <a:schemeClr val="tx1"/>
                      </a:solidFill>
                      <a:effectLst/>
                      <a:latin typeface="Cambria Math" panose="02040503050406030204" pitchFamily="18" charset="0"/>
                      <a:ea typeface="+mn-ea"/>
                      <a:cs typeface="+mn-cs"/>
                    </a:rPr>
                    <m:t>𝐷𝑃</m:t>
                  </m:r>
                  <m:r>
                    <a:rPr lang="en-GB" sz="110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en-GB" sz="1100" i="1">
                      <a:solidFill>
                        <a:schemeClr val="tx1"/>
                      </a:solidFill>
                      <a:effectLst/>
                      <a:latin typeface="Cambria Math" panose="02040503050406030204" pitchFamily="18" charset="0"/>
                      <a:ea typeface="+mn-ea"/>
                      <a:cs typeface="+mn-cs"/>
                    </a:rPr>
                    <m:t>)</m:t>
                  </m:r>
                </m:oMath>
              </a14:m>
              <a:endParaRPr lang="en-US" sz="1100">
                <a:solidFill>
                  <a:schemeClr val="tx1"/>
                </a:solidFill>
                <a:effectLst/>
                <a:latin typeface="+mn-lt"/>
                <a:ea typeface="+mn-ea"/>
                <a:cs typeface="+mn-cs"/>
              </a:endParaRPr>
            </a:p>
            <a:p>
              <a:pPr algn="l"/>
              <a:endParaRPr lang="en-US" sz="1100">
                <a:latin typeface="+mn-lt"/>
              </a:endParaRPr>
            </a:p>
          </xdr:txBody>
        </xdr:sp>
      </mc:Choice>
      <mc:Fallback xmlns="">
        <xdr:sp macro="" textlink="">
          <xdr:nvSpPr>
            <xdr:cNvPr id="9" name="TextBox 2">
              <a:extLst>
                <a:ext uri="{FF2B5EF4-FFF2-40B4-BE49-F238E27FC236}">
                  <a16:creationId xmlns:a16="http://schemas.microsoft.com/office/drawing/2014/main" id="{1A956EDD-C419-43BD-85A4-91A3C7538666}"/>
                </a:ext>
              </a:extLst>
            </xdr:cNvPr>
            <xdr:cNvSpPr txBox="1"/>
          </xdr:nvSpPr>
          <xdr:spPr>
            <a:xfrm>
              <a:off x="4184279" y="6396990"/>
              <a:ext cx="1369218" cy="3214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en-GB" sz="1100">
                  <a:solidFill>
                    <a:schemeClr val="tx1"/>
                  </a:solidFill>
                  <a:effectLst/>
                  <a:latin typeface="+mn-lt"/>
                  <a:ea typeface="+mn-ea"/>
                  <a:cs typeface="+mn-cs"/>
                </a:rPr>
                <a:t>(</a:t>
              </a:r>
              <a:r>
                <a:rPr lang="it-IT" sz="1100" i="0">
                  <a:solidFill>
                    <a:schemeClr val="tx1"/>
                  </a:solidFill>
                  <a:effectLst/>
                  <a:latin typeface="Cambria Math" panose="02040503050406030204" pitchFamily="18" charset="0"/>
                  <a:ea typeface="+mn-ea"/>
                  <a:cs typeface="+mn-cs"/>
                </a:rPr>
                <a:t>𝑟</a:t>
              </a:r>
              <a:r>
                <a:rPr lang="en-US" sz="1100" i="0">
                  <a:solidFill>
                    <a:schemeClr val="tx1"/>
                  </a:solidFill>
                  <a:effectLst/>
                  <a:latin typeface="Cambria Math" panose="02040503050406030204" pitchFamily="18" charset="0"/>
                  <a:ea typeface="+mn-ea"/>
                  <a:cs typeface="+mn-cs"/>
                </a:rPr>
                <a:t>_</a:t>
              </a:r>
              <a:r>
                <a:rPr lang="it-IT" sz="1100" i="0">
                  <a:solidFill>
                    <a:schemeClr val="tx1"/>
                  </a:solidFill>
                  <a:effectLst/>
                  <a:latin typeface="Cambria Math" panose="02040503050406030204" pitchFamily="18" charset="0"/>
                  <a:ea typeface="+mn-ea"/>
                  <a:cs typeface="+mn-cs"/>
                </a:rPr>
                <a:t>𝑓</a:t>
              </a:r>
              <a:r>
                <a:rPr lang="en-GB" sz="1100" i="0">
                  <a:solidFill>
                    <a:schemeClr val="tx1"/>
                  </a:solidFill>
                  <a:effectLst/>
                  <a:latin typeface="Cambria Math" panose="02040503050406030204" pitchFamily="18" charset="0"/>
                  <a:ea typeface="+mn-ea"/>
                  <a:cs typeface="+mn-cs"/>
                </a:rPr>
                <a:t>+</a:t>
              </a:r>
              <a:r>
                <a:rPr lang="it-IT" sz="1100" i="0">
                  <a:solidFill>
                    <a:schemeClr val="tx1"/>
                  </a:solidFill>
                  <a:effectLst/>
                  <a:latin typeface="Cambria Math" panose="02040503050406030204" pitchFamily="18" charset="0"/>
                  <a:ea typeface="+mn-ea"/>
                  <a:cs typeface="+mn-cs"/>
                </a:rPr>
                <a:t>𝐷𝑃</a:t>
              </a:r>
              <a:r>
                <a:rPr lang="en-GB" sz="110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en-GB" sz="1100" i="0">
                  <a:solidFill>
                    <a:schemeClr val="tx1"/>
                  </a:solidFill>
                  <a:effectLst/>
                  <a:latin typeface="Cambria Math" panose="02040503050406030204" pitchFamily="18" charset="0"/>
                  <a:ea typeface="+mn-ea"/>
                  <a:cs typeface="+mn-cs"/>
                </a:rPr>
                <a:t>)</a:t>
              </a:r>
              <a:endParaRPr lang="en-US" sz="1100">
                <a:solidFill>
                  <a:schemeClr val="tx1"/>
                </a:solidFill>
                <a:effectLst/>
                <a:latin typeface="+mn-lt"/>
                <a:ea typeface="+mn-ea"/>
                <a:cs typeface="+mn-cs"/>
              </a:endParaRPr>
            </a:p>
            <a:p>
              <a:pPr algn="l"/>
              <a:endParaRPr lang="en-US" sz="1100">
                <a:latin typeface="+mn-lt"/>
              </a:endParaRPr>
            </a:p>
          </xdr:txBody>
        </xdr:sp>
      </mc:Fallback>
    </mc:AlternateContent>
    <xdr:clientData/>
  </xdr:oneCellAnchor>
  <xdr:oneCellAnchor>
    <xdr:from>
      <xdr:col>2</xdr:col>
      <xdr:colOff>906780</xdr:colOff>
      <xdr:row>33</xdr:row>
      <xdr:rowOff>129540</xdr:rowOff>
    </xdr:from>
    <xdr:ext cx="2872740" cy="264560"/>
    <mc:AlternateContent xmlns:mc="http://schemas.openxmlformats.org/markup-compatibility/2006" xmlns:a14="http://schemas.microsoft.com/office/drawing/2010/main">
      <mc:Choice Requires="a14">
        <xdr:sp macro="" textlink="">
          <xdr:nvSpPr>
            <xdr:cNvPr id="10" name="TextBox 2">
              <a:extLst>
                <a:ext uri="{FF2B5EF4-FFF2-40B4-BE49-F238E27FC236}">
                  <a16:creationId xmlns:a16="http://schemas.microsoft.com/office/drawing/2014/main" id="{6E0B9165-7B32-4F6F-B6AA-EB3E666D0209}"/>
                </a:ext>
              </a:extLst>
            </xdr:cNvPr>
            <xdr:cNvSpPr txBox="1"/>
          </xdr:nvSpPr>
          <xdr:spPr>
            <a:xfrm>
              <a:off x="3373755" y="5882640"/>
              <a:ext cx="28727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r>
                      <a:rPr lang="it-IT" sz="1100" i="1">
                        <a:solidFill>
                          <a:schemeClr val="tx1"/>
                        </a:solidFill>
                        <a:effectLst/>
                        <a:latin typeface="Cambria Math" panose="02040503050406030204" pitchFamily="18" charset="0"/>
                        <a:ea typeface="+mn-ea"/>
                        <a:cs typeface="+mn-cs"/>
                      </a:rPr>
                      <m:t>𝛽</m:t>
                    </m:r>
                    <m:r>
                      <a:rPr lang="en-GB" sz="1100" i="1">
                        <a:solidFill>
                          <a:schemeClr val="tx1"/>
                        </a:solidFill>
                        <a:effectLst/>
                        <a:latin typeface="Cambria Math" panose="02040503050406030204" pitchFamily="18" charset="0"/>
                        <a:ea typeface="+mn-ea"/>
                        <a:cs typeface="+mn-cs"/>
                      </a:rPr>
                      <m:t>=</m:t>
                    </m:r>
                    <m:r>
                      <a:rPr lang="fr-FR" sz="1100" b="0" i="1">
                        <a:solidFill>
                          <a:schemeClr val="tx1"/>
                        </a:solidFill>
                        <a:effectLst/>
                        <a:latin typeface="Cambria Math" panose="02040503050406030204" pitchFamily="18" charset="0"/>
                        <a:ea typeface="+mn-ea"/>
                        <a:cs typeface="+mn-cs"/>
                      </a:rPr>
                      <m:t>𝑈𝑛𝑙𝑒𝑣𝑒𝑟𝑒𝑑</m:t>
                    </m:r>
                    <m:r>
                      <a:rPr lang="fr-FR" sz="1100" b="0" i="1">
                        <a:solidFill>
                          <a:schemeClr val="tx1"/>
                        </a:solidFill>
                        <a:effectLst/>
                        <a:latin typeface="Cambria Math" panose="02040503050406030204" pitchFamily="18" charset="0"/>
                        <a:ea typeface="+mn-ea"/>
                        <a:cs typeface="+mn-cs"/>
                      </a:rPr>
                      <m:t> </m:t>
                    </m:r>
                    <m:r>
                      <a:rPr lang="fr-FR" sz="1100" b="0" i="1">
                        <a:solidFill>
                          <a:schemeClr val="tx1"/>
                        </a:solidFill>
                        <a:effectLst/>
                        <a:latin typeface="Cambria Math" panose="02040503050406030204" pitchFamily="18" charset="0"/>
                        <a:ea typeface="+mn-ea"/>
                        <a:cs typeface="+mn-cs"/>
                      </a:rPr>
                      <m:t>𝐵𝑒𝑡𝑎</m:t>
                    </m:r>
                    <m:r>
                      <a:rPr lang="fr-FR" sz="1100" b="0" i="1">
                        <a:solidFill>
                          <a:schemeClr val="tx1"/>
                        </a:solidFill>
                        <a:effectLst/>
                        <a:latin typeface="Cambria Math" panose="02040503050406030204" pitchFamily="18" charset="0"/>
                        <a:ea typeface="+mn-ea"/>
                        <a:cs typeface="+mn-cs"/>
                      </a:rPr>
                      <m:t> ∗(1+</m:t>
                    </m:r>
                    <m:f>
                      <m:fPr>
                        <m:type m:val="lin"/>
                        <m:ctrlPr>
                          <a:rPr lang="fr-FR" sz="1100" b="0" i="1">
                            <a:solidFill>
                              <a:schemeClr val="tx1"/>
                            </a:solidFill>
                            <a:effectLst/>
                            <a:latin typeface="Cambria Math" panose="02040503050406030204" pitchFamily="18" charset="0"/>
                            <a:ea typeface="+mn-ea"/>
                            <a:cs typeface="+mn-cs"/>
                          </a:rPr>
                        </m:ctrlPr>
                      </m:fPr>
                      <m:num>
                        <m:r>
                          <a:rPr lang="fr-BE" sz="1100" b="0" i="1">
                            <a:solidFill>
                              <a:schemeClr val="tx1"/>
                            </a:solidFill>
                            <a:effectLst/>
                            <a:latin typeface="Cambria Math" panose="02040503050406030204" pitchFamily="18" charset="0"/>
                            <a:ea typeface="+mn-ea"/>
                            <a:cs typeface="+mn-cs"/>
                          </a:rPr>
                          <m:t>𝐷</m:t>
                        </m:r>
                      </m:num>
                      <m:den>
                        <m:r>
                          <a:rPr lang="fr-BE" sz="1100" b="0" i="1">
                            <a:solidFill>
                              <a:schemeClr val="tx1"/>
                            </a:solidFill>
                            <a:effectLst/>
                            <a:latin typeface="Cambria Math" panose="02040503050406030204" pitchFamily="18" charset="0"/>
                            <a:ea typeface="+mn-ea"/>
                            <a:cs typeface="+mn-cs"/>
                          </a:rPr>
                          <m:t>𝐸</m:t>
                        </m:r>
                      </m:den>
                    </m:f>
                    <m:r>
                      <a:rPr lang="en-GB" sz="1100" i="1">
                        <a:solidFill>
                          <a:schemeClr val="tx1"/>
                        </a:solidFill>
                        <a:effectLst/>
                        <a:latin typeface="Cambria Math" panose="02040503050406030204" pitchFamily="18" charset="0"/>
                        <a:ea typeface="+mn-ea"/>
                        <a:cs typeface="+mn-cs"/>
                      </a:rPr>
                      <m:t>∗</m:t>
                    </m:r>
                    <m:d>
                      <m:dPr>
                        <m:ctrlPr>
                          <a:rPr lang="en-US" sz="1100" i="1">
                            <a:solidFill>
                              <a:schemeClr val="tx1"/>
                            </a:solidFill>
                            <a:effectLst/>
                            <a:latin typeface="Cambria Math" panose="02040503050406030204" pitchFamily="18" charset="0"/>
                            <a:ea typeface="+mn-ea"/>
                            <a:cs typeface="+mn-cs"/>
                          </a:rPr>
                        </m:ctrlPr>
                      </m:dPr>
                      <m:e>
                        <m:r>
                          <a:rPr lang="fr-FR" sz="1100" b="0" i="1">
                            <a:solidFill>
                              <a:schemeClr val="tx1"/>
                            </a:solidFill>
                            <a:effectLst/>
                            <a:latin typeface="Cambria Math" panose="02040503050406030204" pitchFamily="18" charset="0"/>
                            <a:ea typeface="+mn-ea"/>
                            <a:cs typeface="+mn-cs"/>
                          </a:rPr>
                          <m:t>1−</m:t>
                        </m:r>
                        <m:r>
                          <a:rPr lang="it-IT" sz="1100" i="1">
                            <a:solidFill>
                              <a:schemeClr val="tx1"/>
                            </a:solidFill>
                            <a:effectLst/>
                            <a:latin typeface="Cambria Math" panose="02040503050406030204" pitchFamily="18" charset="0"/>
                            <a:ea typeface="+mn-ea"/>
                            <a:cs typeface="+mn-cs"/>
                          </a:rPr>
                          <m:t>𝑇</m:t>
                        </m:r>
                        <m:r>
                          <a:rPr lang="fr-FR" sz="1100" b="0" i="1">
                            <a:solidFill>
                              <a:schemeClr val="tx1"/>
                            </a:solidFill>
                            <a:effectLst/>
                            <a:latin typeface="Cambria Math" panose="02040503050406030204" pitchFamily="18" charset="0"/>
                            <a:ea typeface="+mn-ea"/>
                            <a:cs typeface="+mn-cs"/>
                          </a:rPr>
                          <m:t>)</m:t>
                        </m:r>
                      </m:e>
                    </m:d>
                  </m:oMath>
                </m:oMathPara>
              </a14:m>
              <a:endParaRPr lang="en-US" sz="1100">
                <a:latin typeface="+mn-lt"/>
              </a:endParaRPr>
            </a:p>
          </xdr:txBody>
        </xdr:sp>
      </mc:Choice>
      <mc:Fallback xmlns="">
        <xdr:sp macro="" textlink="">
          <xdr:nvSpPr>
            <xdr:cNvPr id="10" name="TextBox 2">
              <a:extLst>
                <a:ext uri="{FF2B5EF4-FFF2-40B4-BE49-F238E27FC236}">
                  <a16:creationId xmlns:a16="http://schemas.microsoft.com/office/drawing/2014/main" id="{6E0B9165-7B32-4F6F-B6AA-EB3E666D0209}"/>
                </a:ext>
              </a:extLst>
            </xdr:cNvPr>
            <xdr:cNvSpPr txBox="1"/>
          </xdr:nvSpPr>
          <xdr:spPr>
            <a:xfrm>
              <a:off x="3373755" y="5882640"/>
              <a:ext cx="287274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lang="it-IT" sz="1100" i="0">
                  <a:solidFill>
                    <a:schemeClr val="tx1"/>
                  </a:solidFill>
                  <a:effectLst/>
                  <a:latin typeface="Cambria Math" panose="02040503050406030204" pitchFamily="18" charset="0"/>
                  <a:ea typeface="+mn-ea"/>
                  <a:cs typeface="+mn-cs"/>
                </a:rPr>
                <a:t>𝛽</a:t>
              </a:r>
              <a:r>
                <a:rPr lang="en-GB"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𝑈𝑛𝑙𝑒𝑣𝑒𝑟𝑒𝑑 𝐵𝑒𝑡𝑎 ∗(1+</a:t>
              </a:r>
              <a:r>
                <a:rPr lang="fr-BE" sz="1100" b="0" i="0">
                  <a:solidFill>
                    <a:schemeClr val="tx1"/>
                  </a:solidFill>
                  <a:effectLst/>
                  <a:latin typeface="Cambria Math" panose="02040503050406030204" pitchFamily="18" charset="0"/>
                  <a:ea typeface="+mn-ea"/>
                  <a:cs typeface="+mn-cs"/>
                </a:rPr>
                <a:t>𝐷</a:t>
              </a:r>
              <a:r>
                <a:rPr lang="fr-FR" sz="1100" b="0" i="0">
                  <a:solidFill>
                    <a:schemeClr val="tx1"/>
                  </a:solidFill>
                  <a:effectLst/>
                  <a:latin typeface="Cambria Math" panose="02040503050406030204" pitchFamily="18" charset="0"/>
                  <a:ea typeface="+mn-ea"/>
                  <a:cs typeface="+mn-cs"/>
                </a:rPr>
                <a:t>∕</a:t>
              </a:r>
              <a:r>
                <a:rPr lang="fr-BE" sz="1100" b="0" i="0">
                  <a:solidFill>
                    <a:schemeClr val="tx1"/>
                  </a:solidFill>
                  <a:effectLst/>
                  <a:latin typeface="Cambria Math" panose="02040503050406030204" pitchFamily="18" charset="0"/>
                  <a:ea typeface="+mn-ea"/>
                  <a:cs typeface="+mn-cs"/>
                </a:rPr>
                <a:t>𝐸</a:t>
              </a:r>
              <a:r>
                <a:rPr lang="en-GB" sz="1100" i="0">
                  <a:solidFill>
                    <a:schemeClr val="tx1"/>
                  </a:solidFill>
                  <a:effectLst/>
                  <a:latin typeface="Cambria Math" panose="02040503050406030204" pitchFamily="18" charset="0"/>
                  <a:ea typeface="+mn-ea"/>
                  <a:cs typeface="+mn-cs"/>
                </a:rPr>
                <a:t>∗</a:t>
              </a:r>
              <a:r>
                <a:rPr lang="en-US" sz="1100" i="0">
                  <a:solidFill>
                    <a:schemeClr val="tx1"/>
                  </a:solidFill>
                  <a:effectLst/>
                  <a:latin typeface="Cambria Math" panose="02040503050406030204" pitchFamily="18" charset="0"/>
                  <a:ea typeface="+mn-ea"/>
                  <a:cs typeface="+mn-cs"/>
                </a:rPr>
                <a:t>(</a:t>
              </a:r>
              <a:r>
                <a:rPr lang="fr-FR" sz="1100" b="0" i="0">
                  <a:solidFill>
                    <a:schemeClr val="tx1"/>
                  </a:solidFill>
                  <a:effectLst/>
                  <a:latin typeface="Cambria Math" panose="02040503050406030204" pitchFamily="18" charset="0"/>
                  <a:ea typeface="+mn-ea"/>
                  <a:cs typeface="+mn-cs"/>
                </a:rPr>
                <a:t>1−</a:t>
              </a:r>
              <a:r>
                <a:rPr lang="it-IT" sz="1100" i="0">
                  <a:solidFill>
                    <a:schemeClr val="tx1"/>
                  </a:solidFill>
                  <a:effectLst/>
                  <a:latin typeface="Cambria Math" panose="02040503050406030204" pitchFamily="18" charset="0"/>
                  <a:ea typeface="+mn-ea"/>
                  <a:cs typeface="+mn-cs"/>
                </a:rPr>
                <a:t>𝑇</a:t>
              </a:r>
              <a:r>
                <a:rPr lang="fr-FR" sz="1100" b="0" i="0">
                  <a:solidFill>
                    <a:schemeClr val="tx1"/>
                  </a:solidFill>
                  <a:effectLst/>
                  <a:latin typeface="Cambria Math" panose="02040503050406030204" pitchFamily="18" charset="0"/>
                  <a:ea typeface="+mn-ea"/>
                  <a:cs typeface="+mn-cs"/>
                </a:rPr>
                <a:t>))</a:t>
              </a:r>
              <a:endParaRPr lang="en-US" sz="1100">
                <a:latin typeface="+mn-lt"/>
              </a:endParaRPr>
            </a:p>
          </xdr:txBody>
        </xdr:sp>
      </mc:Fallback>
    </mc:AlternateContent>
    <xdr:clientData/>
  </xdr:oneCellAnchor>
  <xdr:twoCellAnchor>
    <xdr:from>
      <xdr:col>6</xdr:col>
      <xdr:colOff>589644</xdr:colOff>
      <xdr:row>34</xdr:row>
      <xdr:rowOff>0</xdr:rowOff>
    </xdr:from>
    <xdr:to>
      <xdr:col>14</xdr:col>
      <xdr:colOff>417286</xdr:colOff>
      <xdr:row>34</xdr:row>
      <xdr:rowOff>72572</xdr:rowOff>
    </xdr:to>
    <xdr:sp macro="" textlink="">
      <xdr:nvSpPr>
        <xdr:cNvPr id="13" name="TextBox 12">
          <a:extLst>
            <a:ext uri="{FF2B5EF4-FFF2-40B4-BE49-F238E27FC236}">
              <a16:creationId xmlns:a16="http://schemas.microsoft.com/office/drawing/2014/main" id="{FE0B4910-4E01-4BCA-949A-7FCDCEA898F4}"/>
            </a:ext>
          </a:extLst>
        </xdr:cNvPr>
        <xdr:cNvSpPr txBox="1"/>
      </xdr:nvSpPr>
      <xdr:spPr>
        <a:xfrm>
          <a:off x="8266794" y="5924550"/>
          <a:ext cx="4485367" cy="725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i="1"/>
            <a:t>Source: "IPCEI  - Guidance on Funding gap</a:t>
          </a:r>
          <a:r>
            <a:rPr lang="en-US" sz="1100" i="1" baseline="0"/>
            <a:t> calculation and reporting", Sep-2021</a:t>
          </a:r>
          <a:endParaRPr lang="en-US" sz="1100" i="1"/>
        </a:p>
      </xdr:txBody>
    </xdr:sp>
    <xdr:clientData/>
  </xdr:twoCellAnchor>
  <xdr:oneCellAnchor>
    <xdr:from>
      <xdr:col>1</xdr:col>
      <xdr:colOff>0</xdr:colOff>
      <xdr:row>12</xdr:row>
      <xdr:rowOff>0</xdr:rowOff>
    </xdr:from>
    <xdr:ext cx="4267207" cy="542456"/>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C52E3DCF-7CD0-43EA-95A3-0FC71E9F047C}"/>
                </a:ext>
              </a:extLst>
            </xdr:cNvPr>
            <xdr:cNvSpPr txBox="1"/>
          </xdr:nvSpPr>
          <xdr:spPr>
            <a:xfrm>
              <a:off x="885825" y="2152650"/>
              <a:ext cx="4267207"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r>
                    <a:rPr lang="it-IT" sz="1200" i="1">
                      <a:solidFill>
                        <a:schemeClr val="tx1"/>
                      </a:solidFill>
                      <a:effectLst/>
                      <a:latin typeface="Cambria Math" panose="02040503050406030204" pitchFamily="18" charset="0"/>
                      <a:ea typeface="+mn-ea"/>
                      <a:cs typeface="+mn-cs"/>
                    </a:rPr>
                    <m:t>𝑊𝐴𝐶𝐶</m:t>
                  </m:r>
                  <m:r>
                    <a:rPr lang="en-GB" sz="1200" i="1">
                      <a:solidFill>
                        <a:schemeClr val="tx1"/>
                      </a:solidFill>
                      <a:effectLst/>
                      <a:latin typeface="Cambria Math" panose="02040503050406030204" pitchFamily="18" charset="0"/>
                      <a:ea typeface="+mn-ea"/>
                      <a:cs typeface="+mn-cs"/>
                    </a:rPr>
                    <m:t>= </m:t>
                  </m:r>
                  <m:f>
                    <m:fPr>
                      <m:ctrlPr>
                        <a:rPr lang="en-US" sz="1200" i="1">
                          <a:solidFill>
                            <a:schemeClr val="tx1"/>
                          </a:solidFill>
                          <a:effectLst/>
                          <a:latin typeface="Cambria Math" panose="02040503050406030204" pitchFamily="18" charset="0"/>
                          <a:ea typeface="+mn-ea"/>
                          <a:cs typeface="+mn-cs"/>
                        </a:rPr>
                      </m:ctrlPr>
                    </m:fPr>
                    <m:num>
                      <m:r>
                        <a:rPr lang="it-IT" sz="1200" i="1">
                          <a:solidFill>
                            <a:schemeClr val="tx1"/>
                          </a:solidFill>
                          <a:effectLst/>
                          <a:latin typeface="Cambria Math" panose="02040503050406030204" pitchFamily="18" charset="0"/>
                          <a:ea typeface="+mn-ea"/>
                          <a:cs typeface="+mn-cs"/>
                        </a:rPr>
                        <m:t>𝐸</m:t>
                      </m:r>
                    </m:num>
                    <m:den>
                      <m:r>
                        <a:rPr lang="it-IT" sz="1200" i="1">
                          <a:solidFill>
                            <a:schemeClr val="tx1"/>
                          </a:solidFill>
                          <a:effectLst/>
                          <a:latin typeface="Cambria Math" panose="02040503050406030204" pitchFamily="18" charset="0"/>
                          <a:ea typeface="+mn-ea"/>
                          <a:cs typeface="+mn-cs"/>
                        </a:rPr>
                        <m:t>𝐷</m:t>
                      </m:r>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𝐸</m:t>
                      </m:r>
                    </m:den>
                  </m:f>
                  <m:r>
                    <a:rPr lang="en-GB" sz="1200" i="1">
                      <a:solidFill>
                        <a:schemeClr val="tx1"/>
                      </a:solidFill>
                      <a:effectLst/>
                      <a:latin typeface="Cambria Math" panose="02040503050406030204" pitchFamily="18" charset="0"/>
                      <a:ea typeface="+mn-ea"/>
                      <a:cs typeface="+mn-cs"/>
                    </a:rPr>
                    <m:t>∗</m:t>
                  </m:r>
                  <m:d>
                    <m:dPr>
                      <m:ctrlPr>
                        <a:rPr lang="en-US" sz="1200" i="1">
                          <a:solidFill>
                            <a:schemeClr val="tx1"/>
                          </a:solidFill>
                          <a:effectLst/>
                          <a:latin typeface="Cambria Math" panose="02040503050406030204" pitchFamily="18" charset="0"/>
                          <a:ea typeface="+mn-ea"/>
                          <a:cs typeface="+mn-cs"/>
                        </a:rPr>
                      </m:ctrlPr>
                    </m:dPr>
                    <m:e>
                      <m:sSub>
                        <m:sSubPr>
                          <m:ctrlPr>
                            <a:rPr lang="en-US" sz="1200" i="1">
                              <a:solidFill>
                                <a:schemeClr val="tx1"/>
                              </a:solidFill>
                              <a:effectLst/>
                              <a:latin typeface="Cambria Math" panose="02040503050406030204" pitchFamily="18" charset="0"/>
                              <a:ea typeface="+mn-ea"/>
                              <a:cs typeface="+mn-cs"/>
                            </a:rPr>
                          </m:ctrlPr>
                        </m:sSubPr>
                        <m:e>
                          <m:r>
                            <a:rPr lang="it-IT" sz="1200" i="1">
                              <a:solidFill>
                                <a:schemeClr val="tx1"/>
                              </a:solidFill>
                              <a:effectLst/>
                              <a:latin typeface="Cambria Math" panose="02040503050406030204" pitchFamily="18" charset="0"/>
                              <a:ea typeface="+mn-ea"/>
                              <a:cs typeface="+mn-cs"/>
                            </a:rPr>
                            <m:t>𝑟</m:t>
                          </m:r>
                        </m:e>
                        <m:sub>
                          <m:r>
                            <a:rPr lang="it-IT" sz="1200" i="1">
                              <a:solidFill>
                                <a:schemeClr val="tx1"/>
                              </a:solidFill>
                              <a:effectLst/>
                              <a:latin typeface="Cambria Math" panose="02040503050406030204" pitchFamily="18" charset="0"/>
                              <a:ea typeface="+mn-ea"/>
                              <a:cs typeface="+mn-cs"/>
                            </a:rPr>
                            <m:t>𝑓</m:t>
                          </m:r>
                        </m:sub>
                      </m:sSub>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𝛽</m:t>
                      </m:r>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𝐸𝑅𝑃</m:t>
                      </m:r>
                    </m:e>
                  </m:d>
                  <m:r>
                    <a:rPr lang="en-GB" sz="1200" i="1">
                      <a:solidFill>
                        <a:schemeClr val="tx1"/>
                      </a:solidFill>
                      <a:effectLst/>
                      <a:latin typeface="Cambria Math" panose="02040503050406030204" pitchFamily="18" charset="0"/>
                      <a:ea typeface="+mn-ea"/>
                      <a:cs typeface="+mn-cs"/>
                    </a:rPr>
                    <m:t>+</m:t>
                  </m:r>
                  <m:f>
                    <m:fPr>
                      <m:ctrlPr>
                        <a:rPr lang="en-US" sz="1200" i="1">
                          <a:solidFill>
                            <a:schemeClr val="tx1"/>
                          </a:solidFill>
                          <a:effectLst/>
                          <a:latin typeface="Cambria Math" panose="02040503050406030204" pitchFamily="18" charset="0"/>
                          <a:ea typeface="+mn-ea"/>
                          <a:cs typeface="+mn-cs"/>
                        </a:rPr>
                      </m:ctrlPr>
                    </m:fPr>
                    <m:num>
                      <m:r>
                        <a:rPr lang="it-IT" sz="1200" i="1">
                          <a:solidFill>
                            <a:schemeClr val="tx1"/>
                          </a:solidFill>
                          <a:effectLst/>
                          <a:latin typeface="Cambria Math" panose="02040503050406030204" pitchFamily="18" charset="0"/>
                          <a:ea typeface="+mn-ea"/>
                          <a:cs typeface="+mn-cs"/>
                        </a:rPr>
                        <m:t>𝐷</m:t>
                      </m:r>
                    </m:num>
                    <m:den>
                      <m:r>
                        <a:rPr lang="it-IT" sz="1200" i="1">
                          <a:solidFill>
                            <a:schemeClr val="tx1"/>
                          </a:solidFill>
                          <a:effectLst/>
                          <a:latin typeface="Cambria Math" panose="02040503050406030204" pitchFamily="18" charset="0"/>
                          <a:ea typeface="+mn-ea"/>
                          <a:cs typeface="+mn-cs"/>
                        </a:rPr>
                        <m:t>𝐷</m:t>
                      </m:r>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𝐸</m:t>
                      </m:r>
                    </m:den>
                  </m:f>
                </m:oMath>
              </a14:m>
              <a:r>
                <a:rPr lang="en-GB" sz="1200">
                  <a:solidFill>
                    <a:schemeClr val="tx1"/>
                  </a:solidFill>
                  <a:effectLst/>
                  <a:latin typeface="+mn-lt"/>
                  <a:ea typeface="+mn-ea"/>
                  <a:cs typeface="+mn-cs"/>
                </a:rPr>
                <a:t>*(</a:t>
              </a:r>
              <a14:m>
                <m:oMath xmlns:m="http://schemas.openxmlformats.org/officeDocument/2006/math">
                  <m:sSub>
                    <m:sSubPr>
                      <m:ctrlPr>
                        <a:rPr lang="en-US" sz="1200" i="1">
                          <a:solidFill>
                            <a:schemeClr val="tx1"/>
                          </a:solidFill>
                          <a:effectLst/>
                          <a:latin typeface="Cambria Math" panose="02040503050406030204" pitchFamily="18" charset="0"/>
                          <a:ea typeface="+mn-ea"/>
                          <a:cs typeface="+mn-cs"/>
                        </a:rPr>
                      </m:ctrlPr>
                    </m:sSubPr>
                    <m:e>
                      <m:r>
                        <a:rPr lang="it-IT" sz="1200" i="1">
                          <a:solidFill>
                            <a:schemeClr val="tx1"/>
                          </a:solidFill>
                          <a:effectLst/>
                          <a:latin typeface="Cambria Math" panose="02040503050406030204" pitchFamily="18" charset="0"/>
                          <a:ea typeface="+mn-ea"/>
                          <a:cs typeface="+mn-cs"/>
                        </a:rPr>
                        <m:t>𝑟</m:t>
                      </m:r>
                    </m:e>
                    <m:sub>
                      <m:r>
                        <a:rPr lang="it-IT" sz="1200" i="1">
                          <a:solidFill>
                            <a:schemeClr val="tx1"/>
                          </a:solidFill>
                          <a:effectLst/>
                          <a:latin typeface="Cambria Math" panose="02040503050406030204" pitchFamily="18" charset="0"/>
                          <a:ea typeface="+mn-ea"/>
                          <a:cs typeface="+mn-cs"/>
                        </a:rPr>
                        <m:t>𝑓</m:t>
                      </m:r>
                    </m:sub>
                  </m:sSub>
                  <m:r>
                    <a:rPr lang="en-GB" sz="1200" i="1">
                      <a:solidFill>
                        <a:schemeClr val="tx1"/>
                      </a:solidFill>
                      <a:effectLst/>
                      <a:latin typeface="Cambria Math" panose="02040503050406030204" pitchFamily="18" charset="0"/>
                      <a:ea typeface="+mn-ea"/>
                      <a:cs typeface="+mn-cs"/>
                    </a:rPr>
                    <m:t>+</m:t>
                  </m:r>
                  <m:r>
                    <a:rPr lang="it-IT" sz="1200" i="1">
                      <a:solidFill>
                        <a:schemeClr val="tx1"/>
                      </a:solidFill>
                      <a:effectLst/>
                      <a:latin typeface="Cambria Math" panose="02040503050406030204" pitchFamily="18" charset="0"/>
                      <a:ea typeface="+mn-ea"/>
                      <a:cs typeface="+mn-cs"/>
                    </a:rPr>
                    <m:t>𝐷𝑃</m:t>
                  </m:r>
                  <m:r>
                    <a:rPr lang="en-GB" sz="1200" i="1">
                      <a:solidFill>
                        <a:schemeClr val="tx1"/>
                      </a:solidFill>
                      <a:effectLst/>
                      <a:latin typeface="Cambria Math" panose="02040503050406030204" pitchFamily="18" charset="0"/>
                      <a:ea typeface="+mn-ea"/>
                      <a:cs typeface="+mn-cs"/>
                    </a:rPr>
                    <m:t>)∗(1−</m:t>
                  </m:r>
                  <m:r>
                    <a:rPr lang="it-IT" sz="1200" i="1">
                      <a:solidFill>
                        <a:schemeClr val="tx1"/>
                      </a:solidFill>
                      <a:effectLst/>
                      <a:latin typeface="Cambria Math" panose="02040503050406030204" pitchFamily="18" charset="0"/>
                      <a:ea typeface="+mn-ea"/>
                      <a:cs typeface="+mn-cs"/>
                    </a:rPr>
                    <m:t>𝑇</m:t>
                  </m:r>
                  <m:r>
                    <a:rPr lang="en-GB" sz="1200" i="1">
                      <a:solidFill>
                        <a:schemeClr val="tx1"/>
                      </a:solidFill>
                      <a:effectLst/>
                      <a:latin typeface="Cambria Math" panose="02040503050406030204" pitchFamily="18" charset="0"/>
                      <a:ea typeface="+mn-ea"/>
                      <a:cs typeface="+mn-cs"/>
                    </a:rPr>
                    <m:t>)</m:t>
                  </m:r>
                </m:oMath>
              </a14:m>
              <a:endParaRPr lang="en-US" sz="1200">
                <a:solidFill>
                  <a:schemeClr val="tx1"/>
                </a:solidFill>
                <a:effectLst/>
                <a:latin typeface="+mn-lt"/>
                <a:ea typeface="+mn-ea"/>
                <a:cs typeface="+mn-cs"/>
              </a:endParaRPr>
            </a:p>
            <a:p>
              <a:endParaRPr lang="en-US" sz="1200"/>
            </a:p>
          </xdr:txBody>
        </xdr:sp>
      </mc:Choice>
      <mc:Fallback xmlns="">
        <xdr:sp macro="" textlink="">
          <xdr:nvSpPr>
            <xdr:cNvPr id="14" name="TextBox 13">
              <a:extLst>
                <a:ext uri="{FF2B5EF4-FFF2-40B4-BE49-F238E27FC236}">
                  <a16:creationId xmlns:a16="http://schemas.microsoft.com/office/drawing/2014/main" id="{C52E3DCF-7CD0-43EA-95A3-0FC71E9F047C}"/>
                </a:ext>
              </a:extLst>
            </xdr:cNvPr>
            <xdr:cNvSpPr txBox="1"/>
          </xdr:nvSpPr>
          <xdr:spPr>
            <a:xfrm>
              <a:off x="885825" y="2152650"/>
              <a:ext cx="4267207" cy="5424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it-IT" sz="1200" i="0">
                  <a:solidFill>
                    <a:schemeClr val="tx1"/>
                  </a:solidFill>
                  <a:effectLst/>
                  <a:latin typeface="Cambria Math" panose="02040503050406030204" pitchFamily="18" charset="0"/>
                  <a:ea typeface="+mn-ea"/>
                  <a:cs typeface="+mn-cs"/>
                </a:rPr>
                <a:t>𝑊𝐴𝐶𝐶</a:t>
              </a:r>
              <a:r>
                <a:rPr lang="en-GB" sz="1200" i="0">
                  <a:solidFill>
                    <a:schemeClr val="tx1"/>
                  </a:solidFill>
                  <a:effectLst/>
                  <a:latin typeface="Cambria Math" panose="02040503050406030204" pitchFamily="18" charset="0"/>
                  <a:ea typeface="+mn-ea"/>
                  <a:cs typeface="+mn-cs"/>
                </a:rPr>
                <a:t>= </a:t>
              </a:r>
              <a:r>
                <a:rPr lang="it-IT" sz="1200" i="0">
                  <a:solidFill>
                    <a:schemeClr val="tx1"/>
                  </a:solidFill>
                  <a:effectLst/>
                  <a:latin typeface="Cambria Math" panose="02040503050406030204" pitchFamily="18" charset="0"/>
                  <a:ea typeface="+mn-ea"/>
                  <a:cs typeface="+mn-cs"/>
                </a:rPr>
                <a:t> 𝐸</a:t>
              </a:r>
              <a:r>
                <a:rPr lang="en-US"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𝐷</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𝐸</a:t>
              </a:r>
              <a:r>
                <a:rPr lang="en-US" sz="1200" i="0">
                  <a:solidFill>
                    <a:schemeClr val="tx1"/>
                  </a:solidFill>
                  <a:effectLst/>
                  <a:latin typeface="Cambria Math" panose="02040503050406030204" pitchFamily="18" charset="0"/>
                  <a:ea typeface="+mn-ea"/>
                  <a:cs typeface="+mn-cs"/>
                </a:rPr>
                <a:t>)</a:t>
              </a:r>
              <a:r>
                <a:rPr lang="en-GB" sz="1200" i="0">
                  <a:solidFill>
                    <a:schemeClr val="tx1"/>
                  </a:solidFill>
                  <a:effectLst/>
                  <a:latin typeface="Cambria Math" panose="02040503050406030204" pitchFamily="18" charset="0"/>
                  <a:ea typeface="+mn-ea"/>
                  <a:cs typeface="+mn-cs"/>
                </a:rPr>
                <a:t>∗</a:t>
              </a:r>
              <a:r>
                <a:rPr lang="en-US"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𝑟</a:t>
              </a:r>
              <a:r>
                <a:rPr lang="en-US" sz="1200" i="0">
                  <a:solidFill>
                    <a:schemeClr val="tx1"/>
                  </a:solidFill>
                  <a:effectLst/>
                  <a:latin typeface="Cambria Math" panose="02040503050406030204" pitchFamily="18" charset="0"/>
                  <a:ea typeface="+mn-ea"/>
                  <a:cs typeface="+mn-cs"/>
                </a:rPr>
                <a:t>_</a:t>
              </a:r>
              <a:r>
                <a:rPr lang="it-IT" sz="1200" i="0">
                  <a:solidFill>
                    <a:schemeClr val="tx1"/>
                  </a:solidFill>
                  <a:effectLst/>
                  <a:latin typeface="Cambria Math" panose="02040503050406030204" pitchFamily="18" charset="0"/>
                  <a:ea typeface="+mn-ea"/>
                  <a:cs typeface="+mn-cs"/>
                </a:rPr>
                <a:t>𝑓</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𝛽</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𝐸𝑅𝑃)</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𝐷</a:t>
              </a:r>
              <a:r>
                <a:rPr lang="en-US"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𝐷</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𝐸</a:t>
              </a:r>
              <a:r>
                <a:rPr lang="en-US" sz="1200" i="0">
                  <a:solidFill>
                    <a:schemeClr val="tx1"/>
                  </a:solidFill>
                  <a:effectLst/>
                  <a:latin typeface="Cambria Math" panose="02040503050406030204" pitchFamily="18" charset="0"/>
                  <a:ea typeface="+mn-ea"/>
                  <a:cs typeface="+mn-cs"/>
                </a:rPr>
                <a:t>)</a:t>
              </a:r>
              <a:r>
                <a:rPr lang="en-GB" sz="1200">
                  <a:solidFill>
                    <a:schemeClr val="tx1"/>
                  </a:solidFill>
                  <a:effectLst/>
                  <a:latin typeface="+mn-lt"/>
                  <a:ea typeface="+mn-ea"/>
                  <a:cs typeface="+mn-cs"/>
                </a:rPr>
                <a:t>*(</a:t>
              </a:r>
              <a:r>
                <a:rPr lang="it-IT" sz="1200" i="0">
                  <a:solidFill>
                    <a:schemeClr val="tx1"/>
                  </a:solidFill>
                  <a:effectLst/>
                  <a:latin typeface="Cambria Math" panose="02040503050406030204" pitchFamily="18" charset="0"/>
                  <a:ea typeface="+mn-ea"/>
                  <a:cs typeface="+mn-cs"/>
                </a:rPr>
                <a:t>𝑟</a:t>
              </a:r>
              <a:r>
                <a:rPr lang="en-US" sz="1200" i="0">
                  <a:solidFill>
                    <a:schemeClr val="tx1"/>
                  </a:solidFill>
                  <a:effectLst/>
                  <a:latin typeface="Cambria Math" panose="02040503050406030204" pitchFamily="18" charset="0"/>
                  <a:ea typeface="+mn-ea"/>
                  <a:cs typeface="+mn-cs"/>
                </a:rPr>
                <a:t>_</a:t>
              </a:r>
              <a:r>
                <a:rPr lang="it-IT" sz="1200" i="0">
                  <a:solidFill>
                    <a:schemeClr val="tx1"/>
                  </a:solidFill>
                  <a:effectLst/>
                  <a:latin typeface="Cambria Math" panose="02040503050406030204" pitchFamily="18" charset="0"/>
                  <a:ea typeface="+mn-ea"/>
                  <a:cs typeface="+mn-cs"/>
                </a:rPr>
                <a:t>𝑓</a:t>
              </a:r>
              <a:r>
                <a:rPr lang="en-GB" sz="1200" i="0">
                  <a:solidFill>
                    <a:schemeClr val="tx1"/>
                  </a:solidFill>
                  <a:effectLst/>
                  <a:latin typeface="Cambria Math" panose="02040503050406030204" pitchFamily="18" charset="0"/>
                  <a:ea typeface="+mn-ea"/>
                  <a:cs typeface="+mn-cs"/>
                </a:rPr>
                <a:t>+</a:t>
              </a:r>
              <a:r>
                <a:rPr lang="it-IT" sz="1200" i="0">
                  <a:solidFill>
                    <a:schemeClr val="tx1"/>
                  </a:solidFill>
                  <a:effectLst/>
                  <a:latin typeface="Cambria Math" panose="02040503050406030204" pitchFamily="18" charset="0"/>
                  <a:ea typeface="+mn-ea"/>
                  <a:cs typeface="+mn-cs"/>
                </a:rPr>
                <a:t>𝐷𝑃</a:t>
              </a:r>
              <a:r>
                <a:rPr lang="en-GB" sz="1200" i="0">
                  <a:solidFill>
                    <a:schemeClr val="tx1"/>
                  </a:solidFill>
                  <a:effectLst/>
                  <a:latin typeface="Cambria Math" panose="02040503050406030204" pitchFamily="18" charset="0"/>
                  <a:ea typeface="+mn-ea"/>
                  <a:cs typeface="+mn-cs"/>
                </a:rPr>
                <a:t>)∗(1−</a:t>
              </a:r>
              <a:r>
                <a:rPr lang="it-IT" sz="1200" i="0">
                  <a:solidFill>
                    <a:schemeClr val="tx1"/>
                  </a:solidFill>
                  <a:effectLst/>
                  <a:latin typeface="Cambria Math" panose="02040503050406030204" pitchFamily="18" charset="0"/>
                  <a:ea typeface="+mn-ea"/>
                  <a:cs typeface="+mn-cs"/>
                </a:rPr>
                <a:t>𝑇</a:t>
              </a:r>
              <a:r>
                <a:rPr lang="en-GB" sz="1200" i="0">
                  <a:solidFill>
                    <a:schemeClr val="tx1"/>
                  </a:solidFill>
                  <a:effectLst/>
                  <a:latin typeface="Cambria Math" panose="02040503050406030204" pitchFamily="18" charset="0"/>
                  <a:ea typeface="+mn-ea"/>
                  <a:cs typeface="+mn-cs"/>
                </a:rPr>
                <a:t>)</a:t>
              </a:r>
              <a:endParaRPr lang="en-US" sz="1200">
                <a:solidFill>
                  <a:schemeClr val="tx1"/>
                </a:solidFill>
                <a:effectLst/>
                <a:latin typeface="+mn-lt"/>
                <a:ea typeface="+mn-ea"/>
                <a:cs typeface="+mn-cs"/>
              </a:endParaRPr>
            </a:p>
            <a:p>
              <a:endParaRPr lang="en-US" sz="1200"/>
            </a:p>
          </xdr:txBody>
        </xdr:sp>
      </mc:Fallback>
    </mc:AlternateContent>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12</xdr:row>
      <xdr:rowOff>85725</xdr:rowOff>
    </xdr:from>
    <xdr:to>
      <xdr:col>1</xdr:col>
      <xdr:colOff>1360476</xdr:colOff>
      <xdr:row>14</xdr:row>
      <xdr:rowOff>149425</xdr:rowOff>
    </xdr:to>
    <xdr:pic>
      <xdr:nvPicPr>
        <xdr:cNvPr id="6" name="Picture 5">
          <a:extLst>
            <a:ext uri="{FF2B5EF4-FFF2-40B4-BE49-F238E27FC236}">
              <a16:creationId xmlns:a16="http://schemas.microsoft.com/office/drawing/2014/main" id="{70D6E15C-000E-41B2-A54D-107C7C032A0C}"/>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04900" y="2486025"/>
          <a:ext cx="1360476" cy="444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t1.cec.eu.int\COMP\Users\ChenZ22\_Migration\W73B9N6R1\Documents\Calalysts%20-%20Battery%20Material%20Projects\IPCEI\EBMI-CAM_BBML_Subsidies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M1"/>
      <sheetName val="CAM1_Report"/>
      <sheetName val="Invest"/>
      <sheetName val="CAM_PCAM Vol Dev Update"/>
      <sheetName val="CAM Price Assumptions"/>
      <sheetName val="VolPrice"/>
      <sheetName val="VarCost1"/>
      <sheetName val="FixedCost"/>
      <sheetName val="WorkingCap"/>
      <sheetName val="wkst"/>
      <sheetName val="CAM Variable Costs"/>
      <sheetName val="Other CAM Cost Assumptions"/>
    </sheetNames>
    <sheetDataSet>
      <sheetData sheetId="0"/>
      <sheetData sheetId="1">
        <row r="86">
          <cell r="Q86" t="str">
            <v>Net sales</v>
          </cell>
          <cell r="S86" t="str">
            <v>mn €</v>
          </cell>
          <cell r="T86">
            <v>0</v>
          </cell>
          <cell r="U86">
            <v>0</v>
          </cell>
          <cell r="V86">
            <v>0</v>
          </cell>
          <cell r="W86">
            <v>0</v>
          </cell>
          <cell r="X86">
            <v>0</v>
          </cell>
          <cell r="Y86">
            <v>0</v>
          </cell>
          <cell r="Z86">
            <v>0</v>
          </cell>
          <cell r="AA86">
            <v>0</v>
          </cell>
          <cell r="AB86">
            <v>0</v>
          </cell>
          <cell r="AC86">
            <v>0</v>
          </cell>
          <cell r="AD86">
            <v>0</v>
          </cell>
          <cell r="AE86">
            <v>0</v>
          </cell>
          <cell r="AF86">
            <v>95.32060356588164</v>
          </cell>
          <cell r="AG86">
            <v>246.32000073642425</v>
          </cell>
          <cell r="AH86">
            <v>468.02126527900896</v>
          </cell>
          <cell r="AI86">
            <v>514.51804383106719</v>
          </cell>
          <cell r="AJ86">
            <v>508.7413311474819</v>
          </cell>
          <cell r="AK86">
            <v>510.49722162673186</v>
          </cell>
          <cell r="AL86">
            <v>512.27067101077444</v>
          </cell>
          <cell r="AM86">
            <v>514.06185488865742</v>
          </cell>
          <cell r="AN86">
            <v>515.87095060531919</v>
          </cell>
          <cell r="AO86">
            <v>517.69813727914755</v>
          </cell>
          <cell r="AP86">
            <v>519.54359581971426</v>
          </cell>
          <cell r="AQ86">
            <v>521.40750894568646</v>
          </cell>
          <cell r="AR86">
            <v>523.29006120291854</v>
          </cell>
          <cell r="AS86">
            <v>525.19143898272284</v>
          </cell>
          <cell r="AT86">
            <v>527.1118305403254</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row>
        <row r="87">
          <cell r="Q87" t="str">
            <v>Volume</v>
          </cell>
          <cell r="S87" t="str">
            <v>t</v>
          </cell>
          <cell r="T87">
            <v>0</v>
          </cell>
          <cell r="U87">
            <v>0</v>
          </cell>
          <cell r="V87">
            <v>0</v>
          </cell>
          <cell r="W87">
            <v>0</v>
          </cell>
          <cell r="X87">
            <v>0</v>
          </cell>
          <cell r="Y87">
            <v>0</v>
          </cell>
          <cell r="Z87">
            <v>0</v>
          </cell>
          <cell r="AA87">
            <v>0</v>
          </cell>
          <cell r="AB87">
            <v>0</v>
          </cell>
          <cell r="AC87">
            <v>0</v>
          </cell>
          <cell r="AD87">
            <v>0</v>
          </cell>
          <cell r="AE87">
            <v>0</v>
          </cell>
          <cell r="AF87">
            <v>3800</v>
          </cell>
          <cell r="AG87">
            <v>9387</v>
          </cell>
          <cell r="AH87">
            <v>18035</v>
          </cell>
          <cell r="AI87">
            <v>20050</v>
          </cell>
          <cell r="AJ87">
            <v>20050</v>
          </cell>
          <cell r="AK87">
            <v>20050</v>
          </cell>
          <cell r="AL87">
            <v>20050</v>
          </cell>
          <cell r="AM87">
            <v>20050</v>
          </cell>
          <cell r="AN87">
            <v>20050</v>
          </cell>
          <cell r="AO87">
            <v>20050</v>
          </cell>
          <cell r="AP87">
            <v>20050</v>
          </cell>
          <cell r="AQ87">
            <v>20050</v>
          </cell>
          <cell r="AR87">
            <v>20050</v>
          </cell>
          <cell r="AS87">
            <v>20050</v>
          </cell>
          <cell r="AT87">
            <v>20050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row>
        <row r="88">
          <cell r="Q88" t="str">
            <v>NCA_Customer_PCAM</v>
          </cell>
          <cell r="S88" t="str">
            <v>t</v>
          </cell>
          <cell r="T88">
            <v>0</v>
          </cell>
          <cell r="U88">
            <v>0</v>
          </cell>
          <cell r="V88">
            <v>0</v>
          </cell>
          <cell r="W88">
            <v>0</v>
          </cell>
          <cell r="X88">
            <v>0</v>
          </cell>
          <cell r="Y88">
            <v>0</v>
          </cell>
          <cell r="Z88">
            <v>0</v>
          </cell>
          <cell r="AA88">
            <v>0</v>
          </cell>
          <cell r="AB88">
            <v>0</v>
          </cell>
          <cell r="AC88">
            <v>0</v>
          </cell>
          <cell r="AD88">
            <v>0</v>
          </cell>
          <cell r="AE88">
            <v>0</v>
          </cell>
          <cell r="AF88">
            <v>3800</v>
          </cell>
          <cell r="AG88">
            <v>9387</v>
          </cell>
          <cell r="AH88">
            <v>18035</v>
          </cell>
          <cell r="AI88">
            <v>20050</v>
          </cell>
          <cell r="AJ88">
            <v>20050</v>
          </cell>
          <cell r="AK88">
            <v>20050</v>
          </cell>
          <cell r="AL88">
            <v>20050</v>
          </cell>
          <cell r="AM88">
            <v>20050</v>
          </cell>
          <cell r="AN88">
            <v>20050</v>
          </cell>
          <cell r="AO88">
            <v>20050</v>
          </cell>
          <cell r="AP88">
            <v>20050</v>
          </cell>
          <cell r="AQ88">
            <v>20050</v>
          </cell>
          <cell r="AR88">
            <v>20050</v>
          </cell>
          <cell r="AS88">
            <v>20050</v>
          </cell>
          <cell r="AT88">
            <v>20050</v>
          </cell>
          <cell r="AU88">
            <v>0</v>
          </cell>
          <cell r="AV88">
            <v>0</v>
          </cell>
          <cell r="AW88">
            <v>0</v>
          </cell>
          <cell r="AX88">
            <v>0</v>
          </cell>
          <cell r="AY88">
            <v>0</v>
          </cell>
          <cell r="AZ88">
            <v>0</v>
          </cell>
          <cell r="BA88">
            <v>0</v>
          </cell>
          <cell r="BB88">
            <v>0</v>
          </cell>
          <cell r="BC88">
            <v>0</v>
          </cell>
          <cell r="BD88">
            <v>0</v>
          </cell>
          <cell r="BE88">
            <v>0</v>
          </cell>
          <cell r="BF88">
            <v>0</v>
          </cell>
          <cell r="BG88">
            <v>0</v>
          </cell>
          <cell r="BH88">
            <v>0</v>
          </cell>
          <cell r="BI88">
            <v>0</v>
          </cell>
          <cell r="BJ88">
            <v>0</v>
          </cell>
          <cell r="BK88">
            <v>0</v>
          </cell>
          <cell r="BL88">
            <v>0</v>
          </cell>
          <cell r="BM88">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row>
        <row r="89">
          <cell r="Q89" t="str">
            <v>Europe</v>
          </cell>
          <cell r="S89" t="str">
            <v>t</v>
          </cell>
          <cell r="AE89">
            <v>0</v>
          </cell>
          <cell r="AF89">
            <v>3800</v>
          </cell>
          <cell r="AG89">
            <v>9387</v>
          </cell>
          <cell r="AH89">
            <v>18035</v>
          </cell>
          <cell r="AI89">
            <v>20050</v>
          </cell>
          <cell r="AJ89">
            <v>20050</v>
          </cell>
          <cell r="AK89">
            <v>20050</v>
          </cell>
          <cell r="AL89">
            <v>20050</v>
          </cell>
          <cell r="AM89">
            <v>20050</v>
          </cell>
          <cell r="AN89">
            <v>20050</v>
          </cell>
          <cell r="AO89">
            <v>20050</v>
          </cell>
          <cell r="AP89">
            <v>20050</v>
          </cell>
          <cell r="AQ89">
            <v>20050</v>
          </cell>
          <cell r="AR89">
            <v>20050</v>
          </cell>
          <cell r="AS89">
            <v>20050</v>
          </cell>
          <cell r="AT89">
            <v>20050</v>
          </cell>
        </row>
        <row r="90">
          <cell r="Q90" t="str">
            <v>NCA_BASF_PCAM</v>
          </cell>
          <cell r="S90" t="str">
            <v>t</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v>
          </cell>
          <cell r="BN90">
            <v>0</v>
          </cell>
          <cell r="BO90">
            <v>0</v>
          </cell>
          <cell r="BP90">
            <v>0</v>
          </cell>
          <cell r="BQ90">
            <v>0</v>
          </cell>
          <cell r="BR90">
            <v>0</v>
          </cell>
          <cell r="BS90">
            <v>0</v>
          </cell>
          <cell r="BT90">
            <v>0</v>
          </cell>
          <cell r="BU90">
            <v>0</v>
          </cell>
          <cell r="BV90">
            <v>0</v>
          </cell>
          <cell r="BW90">
            <v>0</v>
          </cell>
          <cell r="BX90">
            <v>0</v>
          </cell>
          <cell r="BY90">
            <v>0</v>
          </cell>
          <cell r="BZ90">
            <v>0</v>
          </cell>
          <cell r="CA90">
            <v>0</v>
          </cell>
        </row>
        <row r="91">
          <cell r="Q91" t="str">
            <v>Europe</v>
          </cell>
          <cell r="S91" t="str">
            <v>t</v>
          </cell>
          <cell r="AC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row>
        <row r="92">
          <cell r="Q92" t="str">
            <v>Price</v>
          </cell>
          <cell r="S92" t="str">
            <v>€ / t</v>
          </cell>
          <cell r="T92">
            <v>0</v>
          </cell>
          <cell r="U92">
            <v>0</v>
          </cell>
          <cell r="V92">
            <v>0</v>
          </cell>
          <cell r="W92">
            <v>0</v>
          </cell>
          <cell r="X92">
            <v>0</v>
          </cell>
          <cell r="Y92">
            <v>0</v>
          </cell>
          <cell r="Z92">
            <v>0</v>
          </cell>
          <cell r="AA92">
            <v>0</v>
          </cell>
          <cell r="AB92">
            <v>0</v>
          </cell>
          <cell r="AC92">
            <v>0</v>
          </cell>
          <cell r="AD92">
            <v>0</v>
          </cell>
          <cell r="AE92">
            <v>0</v>
          </cell>
          <cell r="AF92">
            <v>25084.369359442539</v>
          </cell>
          <cell r="AG92">
            <v>26240.545513627811</v>
          </cell>
          <cell r="AH92">
            <v>25950.721667813083</v>
          </cell>
          <cell r="AI92">
            <v>25661.747821998364</v>
          </cell>
          <cell r="AJ92">
            <v>25373.632476183633</v>
          </cell>
          <cell r="AK92">
            <v>25461.208061183632</v>
          </cell>
          <cell r="AL92">
            <v>25549.659402033638</v>
          </cell>
          <cell r="AM92">
            <v>25638.995256292143</v>
          </cell>
          <cell r="AN92">
            <v>25729.224469093228</v>
          </cell>
          <cell r="AO92">
            <v>25820.355974022321</v>
          </cell>
          <cell r="AP92">
            <v>25912.398794000714</v>
          </cell>
          <cell r="AQ92">
            <v>26005.362042178876</v>
          </cell>
          <cell r="AR92">
            <v>26099.254922838827</v>
          </cell>
          <cell r="AS92">
            <v>26194.086732305379</v>
          </cell>
          <cell r="AT92">
            <v>26289.866859866604</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v>
          </cell>
          <cell r="BP92">
            <v>0</v>
          </cell>
          <cell r="BQ92">
            <v>0</v>
          </cell>
          <cell r="BR92">
            <v>0</v>
          </cell>
          <cell r="BS92">
            <v>0</v>
          </cell>
          <cell r="BT92">
            <v>0</v>
          </cell>
          <cell r="BU92">
            <v>0</v>
          </cell>
          <cell r="BV92">
            <v>0</v>
          </cell>
          <cell r="BW92">
            <v>0</v>
          </cell>
          <cell r="BX92">
            <v>0</v>
          </cell>
          <cell r="BY92">
            <v>0</v>
          </cell>
          <cell r="BZ92">
            <v>0</v>
          </cell>
          <cell r="CA92">
            <v>0</v>
          </cell>
        </row>
        <row r="93">
          <cell r="Q93" t="str">
            <v>NCA_Customer_PCAM</v>
          </cell>
          <cell r="S93" t="str">
            <v>€ / t</v>
          </cell>
          <cell r="T93">
            <v>0</v>
          </cell>
          <cell r="U93">
            <v>0</v>
          </cell>
          <cell r="V93">
            <v>0</v>
          </cell>
          <cell r="W93">
            <v>0</v>
          </cell>
          <cell r="X93">
            <v>0</v>
          </cell>
          <cell r="Y93">
            <v>0</v>
          </cell>
          <cell r="Z93">
            <v>0</v>
          </cell>
          <cell r="AA93">
            <v>0</v>
          </cell>
          <cell r="AB93">
            <v>0</v>
          </cell>
          <cell r="AC93">
            <v>0</v>
          </cell>
          <cell r="AD93">
            <v>0</v>
          </cell>
          <cell r="AE93">
            <v>0</v>
          </cell>
          <cell r="AF93">
            <v>25084.369359442539</v>
          </cell>
          <cell r="AG93">
            <v>26240.545513627811</v>
          </cell>
          <cell r="AH93">
            <v>25950.721667813083</v>
          </cell>
          <cell r="AI93">
            <v>25661.747821998364</v>
          </cell>
          <cell r="AJ93">
            <v>25373.632476183633</v>
          </cell>
          <cell r="AK93">
            <v>25461.208061183632</v>
          </cell>
          <cell r="AL93">
            <v>25549.659402033638</v>
          </cell>
          <cell r="AM93">
            <v>25638.995256292143</v>
          </cell>
          <cell r="AN93">
            <v>25729.224469093228</v>
          </cell>
          <cell r="AO93">
            <v>25820.355974022321</v>
          </cell>
          <cell r="AP93">
            <v>25912.398794000714</v>
          </cell>
          <cell r="AQ93">
            <v>26005.362042178876</v>
          </cell>
          <cell r="AR93">
            <v>26099.254922838827</v>
          </cell>
          <cell r="AS93">
            <v>26194.086732305379</v>
          </cell>
          <cell r="AT93">
            <v>26289.866859866604</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v>
          </cell>
          <cell r="BN93">
            <v>0</v>
          </cell>
          <cell r="BO93">
            <v>0</v>
          </cell>
          <cell r="BP93">
            <v>0</v>
          </cell>
          <cell r="BQ93">
            <v>0</v>
          </cell>
          <cell r="BR93">
            <v>0</v>
          </cell>
          <cell r="BS93">
            <v>0</v>
          </cell>
          <cell r="BT93">
            <v>0</v>
          </cell>
          <cell r="BU93">
            <v>0</v>
          </cell>
          <cell r="BV93">
            <v>0</v>
          </cell>
          <cell r="BW93">
            <v>0</v>
          </cell>
          <cell r="BX93">
            <v>0</v>
          </cell>
          <cell r="BY93">
            <v>0</v>
          </cell>
          <cell r="BZ93">
            <v>0</v>
          </cell>
          <cell r="CA93">
            <v>0</v>
          </cell>
        </row>
        <row r="94">
          <cell r="Q94" t="str">
            <v>Europe</v>
          </cell>
          <cell r="S94" t="str">
            <v>€ / t</v>
          </cell>
          <cell r="AE94">
            <v>25765.01705107198</v>
          </cell>
          <cell r="AF94">
            <v>25084.369359442535</v>
          </cell>
          <cell r="AG94">
            <v>26240.545513627807</v>
          </cell>
          <cell r="AH94">
            <v>25950.721667813086</v>
          </cell>
          <cell r="AI94">
            <v>25661.74782199836</v>
          </cell>
          <cell r="AJ94">
            <v>25373.632476183637</v>
          </cell>
          <cell r="AK94">
            <v>25461.208061183635</v>
          </cell>
          <cell r="AL94">
            <v>25549.659402033638</v>
          </cell>
          <cell r="AM94">
            <v>25638.995256292139</v>
          </cell>
          <cell r="AN94">
            <v>25729.224469093224</v>
          </cell>
          <cell r="AO94">
            <v>25820.355974022321</v>
          </cell>
          <cell r="AP94">
            <v>25912.39879400071</v>
          </cell>
          <cell r="AQ94">
            <v>26005.362042178876</v>
          </cell>
          <cell r="AR94">
            <v>26099.254922838831</v>
          </cell>
          <cell r="AS94">
            <v>26194.086732305379</v>
          </cell>
          <cell r="AT94">
            <v>26289.866859866601</v>
          </cell>
        </row>
        <row r="95">
          <cell r="Q95" t="str">
            <v>NCA_BASF_PCAM</v>
          </cell>
          <cell r="S95" t="str">
            <v>€ / t</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v>
          </cell>
          <cell r="BW95">
            <v>0</v>
          </cell>
          <cell r="BX95">
            <v>0</v>
          </cell>
          <cell r="BY95">
            <v>0</v>
          </cell>
          <cell r="BZ95">
            <v>0</v>
          </cell>
          <cell r="CA95">
            <v>0</v>
          </cell>
        </row>
        <row r="96">
          <cell r="Q96" t="str">
            <v>Europe</v>
          </cell>
          <cell r="S96" t="str">
            <v>€ / t</v>
          </cell>
          <cell r="AE96">
            <v>25765.01705107198</v>
          </cell>
          <cell r="AF96">
            <v>25084.369359442535</v>
          </cell>
          <cell r="AG96">
            <v>26240.545513627807</v>
          </cell>
          <cell r="AH96">
            <v>25950.721667813086</v>
          </cell>
          <cell r="AI96">
            <v>25661.74782199836</v>
          </cell>
          <cell r="AJ96">
            <v>25373.632476183637</v>
          </cell>
          <cell r="AK96">
            <v>25461.208061183635</v>
          </cell>
          <cell r="AL96">
            <v>25549.659402033638</v>
          </cell>
          <cell r="AM96">
            <v>25638.995256292139</v>
          </cell>
          <cell r="AN96">
            <v>25729.224469093224</v>
          </cell>
          <cell r="AO96">
            <v>25820.355974022321</v>
          </cell>
          <cell r="AP96">
            <v>25912.39879400071</v>
          </cell>
          <cell r="AQ96">
            <v>26005.362042178876</v>
          </cell>
          <cell r="AR96">
            <v>26099.254922838831</v>
          </cell>
          <cell r="AS96">
            <v>26194.086732305379</v>
          </cell>
          <cell r="AT96">
            <v>26289.866859866601</v>
          </cell>
        </row>
        <row r="97">
          <cell r="Q97" t="str">
            <v>Net sales</v>
          </cell>
          <cell r="S97" t="str">
            <v>mn €</v>
          </cell>
          <cell r="T97">
            <v>0</v>
          </cell>
          <cell r="U97">
            <v>0</v>
          </cell>
          <cell r="V97">
            <v>0</v>
          </cell>
          <cell r="W97">
            <v>0</v>
          </cell>
          <cell r="X97">
            <v>0</v>
          </cell>
          <cell r="Y97">
            <v>0</v>
          </cell>
          <cell r="Z97">
            <v>0</v>
          </cell>
          <cell r="AA97">
            <v>0</v>
          </cell>
          <cell r="AB97">
            <v>0</v>
          </cell>
          <cell r="AC97">
            <v>0</v>
          </cell>
          <cell r="AD97">
            <v>0</v>
          </cell>
          <cell r="AE97">
            <v>0</v>
          </cell>
          <cell r="AF97">
            <v>95.32060356588164</v>
          </cell>
          <cell r="AG97">
            <v>246.32000073642425</v>
          </cell>
          <cell r="AH97">
            <v>468.02126527900896</v>
          </cell>
          <cell r="AI97">
            <v>514.51804383106719</v>
          </cell>
          <cell r="AJ97">
            <v>508.7413311474819</v>
          </cell>
          <cell r="AK97">
            <v>510.49722162673186</v>
          </cell>
          <cell r="AL97">
            <v>512.27067101077444</v>
          </cell>
          <cell r="AM97">
            <v>514.06185488865742</v>
          </cell>
          <cell r="AN97">
            <v>515.87095060531919</v>
          </cell>
          <cell r="AO97">
            <v>517.69813727914755</v>
          </cell>
          <cell r="AP97">
            <v>519.54359581971426</v>
          </cell>
          <cell r="AQ97">
            <v>521.40750894568646</v>
          </cell>
          <cell r="AR97">
            <v>523.29006120291854</v>
          </cell>
          <cell r="AS97">
            <v>525.19143898272284</v>
          </cell>
          <cell r="AT97">
            <v>527.1118305403254</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v>
          </cell>
          <cell r="BI97">
            <v>0</v>
          </cell>
          <cell r="BJ97">
            <v>0</v>
          </cell>
          <cell r="BK97">
            <v>0</v>
          </cell>
          <cell r="BL97">
            <v>0</v>
          </cell>
          <cell r="BM97">
            <v>0</v>
          </cell>
          <cell r="BN97">
            <v>0</v>
          </cell>
          <cell r="BO97">
            <v>0</v>
          </cell>
          <cell r="BP97">
            <v>0</v>
          </cell>
          <cell r="BQ97">
            <v>0</v>
          </cell>
          <cell r="BR97">
            <v>0</v>
          </cell>
          <cell r="BS97">
            <v>0</v>
          </cell>
          <cell r="BT97">
            <v>0</v>
          </cell>
          <cell r="BU97">
            <v>0</v>
          </cell>
          <cell r="BV97">
            <v>0</v>
          </cell>
          <cell r="BW97">
            <v>0</v>
          </cell>
          <cell r="BX97">
            <v>0</v>
          </cell>
          <cell r="BY97">
            <v>0</v>
          </cell>
          <cell r="BZ97">
            <v>0</v>
          </cell>
          <cell r="CA97">
            <v>0</v>
          </cell>
        </row>
        <row r="98">
          <cell r="Q98" t="str">
            <v>NCA_Customer_PCAM</v>
          </cell>
          <cell r="S98" t="str">
            <v>mn €</v>
          </cell>
          <cell r="T98">
            <v>0</v>
          </cell>
          <cell r="U98">
            <v>0</v>
          </cell>
          <cell r="V98">
            <v>0</v>
          </cell>
          <cell r="W98">
            <v>0</v>
          </cell>
          <cell r="X98">
            <v>0</v>
          </cell>
          <cell r="Y98">
            <v>0</v>
          </cell>
          <cell r="Z98">
            <v>0</v>
          </cell>
          <cell r="AA98">
            <v>0</v>
          </cell>
          <cell r="AB98">
            <v>0</v>
          </cell>
          <cell r="AC98">
            <v>0</v>
          </cell>
          <cell r="AD98">
            <v>0</v>
          </cell>
          <cell r="AE98">
            <v>0</v>
          </cell>
          <cell r="AF98">
            <v>95.32060356588164</v>
          </cell>
          <cell r="AG98">
            <v>246.32000073642425</v>
          </cell>
          <cell r="AH98">
            <v>468.02126527900896</v>
          </cell>
          <cell r="AI98">
            <v>514.51804383106719</v>
          </cell>
          <cell r="AJ98">
            <v>508.7413311474819</v>
          </cell>
          <cell r="AK98">
            <v>510.49722162673186</v>
          </cell>
          <cell r="AL98">
            <v>512.27067101077444</v>
          </cell>
          <cell r="AM98">
            <v>514.06185488865742</v>
          </cell>
          <cell r="AN98">
            <v>515.87095060531919</v>
          </cell>
          <cell r="AO98">
            <v>517.69813727914755</v>
          </cell>
          <cell r="AP98">
            <v>519.54359581971426</v>
          </cell>
          <cell r="AQ98">
            <v>521.40750894568646</v>
          </cell>
          <cell r="AR98">
            <v>523.29006120291854</v>
          </cell>
          <cell r="AS98">
            <v>525.19143898272284</v>
          </cell>
          <cell r="AT98">
            <v>527.1118305403254</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v>
          </cell>
          <cell r="BZ98">
            <v>0</v>
          </cell>
          <cell r="CA98">
            <v>0</v>
          </cell>
        </row>
        <row r="99">
          <cell r="Q99" t="str">
            <v>Europe</v>
          </cell>
          <cell r="S99" t="str">
            <v>mn €</v>
          </cell>
          <cell r="T99">
            <v>0</v>
          </cell>
          <cell r="U99">
            <v>0</v>
          </cell>
          <cell r="V99">
            <v>0</v>
          </cell>
          <cell r="W99">
            <v>0</v>
          </cell>
          <cell r="X99">
            <v>0</v>
          </cell>
          <cell r="Y99">
            <v>0</v>
          </cell>
          <cell r="Z99">
            <v>0</v>
          </cell>
          <cell r="AA99">
            <v>0</v>
          </cell>
          <cell r="AB99">
            <v>0</v>
          </cell>
          <cell r="AC99">
            <v>0</v>
          </cell>
          <cell r="AD99">
            <v>0</v>
          </cell>
          <cell r="AE99">
            <v>0</v>
          </cell>
          <cell r="AF99">
            <v>95.32060356588164</v>
          </cell>
          <cell r="AG99">
            <v>246.32000073642425</v>
          </cell>
          <cell r="AH99">
            <v>468.02126527900896</v>
          </cell>
          <cell r="AI99">
            <v>514.51804383106719</v>
          </cell>
          <cell r="AJ99">
            <v>508.7413311474819</v>
          </cell>
          <cell r="AK99">
            <v>510.49722162673186</v>
          </cell>
          <cell r="AL99">
            <v>512.27067101077444</v>
          </cell>
          <cell r="AM99">
            <v>514.06185488865742</v>
          </cell>
          <cell r="AN99">
            <v>515.87095060531919</v>
          </cell>
          <cell r="AO99">
            <v>517.69813727914755</v>
          </cell>
          <cell r="AP99">
            <v>519.54359581971426</v>
          </cell>
          <cell r="AQ99">
            <v>521.40750894568646</v>
          </cell>
          <cell r="AR99">
            <v>523.29006120291854</v>
          </cell>
          <cell r="AS99">
            <v>525.19143898272284</v>
          </cell>
          <cell r="AT99">
            <v>527.1118305403254</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row>
        <row r="100">
          <cell r="Q100" t="str">
            <v>NCA_BASF_PCAM</v>
          </cell>
          <cell r="S100" t="str">
            <v>mn €</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row>
        <row r="101">
          <cell r="Q101" t="str">
            <v>Europe</v>
          </cell>
          <cell r="S101" t="str">
            <v>mn €</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row>
        <row r="102">
          <cell r="Q102" t="str">
            <v>Variable Costs</v>
          </cell>
          <cell r="S102" t="str">
            <v>mn €</v>
          </cell>
          <cell r="T102">
            <v>0</v>
          </cell>
          <cell r="U102">
            <v>0</v>
          </cell>
          <cell r="V102">
            <v>0</v>
          </cell>
          <cell r="W102">
            <v>0</v>
          </cell>
          <cell r="X102">
            <v>0</v>
          </cell>
          <cell r="Y102">
            <v>0</v>
          </cell>
          <cell r="Z102">
            <v>0</v>
          </cell>
          <cell r="AA102">
            <v>0</v>
          </cell>
          <cell r="AB102">
            <v>0</v>
          </cell>
          <cell r="AC102">
            <v>0</v>
          </cell>
          <cell r="AD102">
            <v>0</v>
          </cell>
          <cell r="AE102">
            <v>0</v>
          </cell>
          <cell r="AF102">
            <v>82.39097231101583</v>
          </cell>
          <cell r="AG102">
            <v>208.06299479631213</v>
          </cell>
          <cell r="AH102">
            <v>394.50085972864082</v>
          </cell>
          <cell r="AI102">
            <v>432.9734354920671</v>
          </cell>
          <cell r="AJ102">
            <v>427.38819674756058</v>
          </cell>
          <cell r="AK102">
            <v>429.37444816122604</v>
          </cell>
          <cell r="AL102">
            <v>430.50809980292797</v>
          </cell>
          <cell r="AM102">
            <v>431.70463646279552</v>
          </cell>
          <cell r="AN102">
            <v>433.1634179109526</v>
          </cell>
          <cell r="AO102">
            <v>434.39608158101743</v>
          </cell>
          <cell r="AP102">
            <v>435.64153881949363</v>
          </cell>
          <cell r="AQ102">
            <v>436.89808035652652</v>
          </cell>
          <cell r="AR102">
            <v>438.16582903102409</v>
          </cell>
          <cell r="AS102">
            <v>439.4468290903659</v>
          </cell>
          <cell r="AT102">
            <v>440.52447361577538</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row>
        <row r="103">
          <cell r="Q103" t="str">
            <v>Distribution cost</v>
          </cell>
          <cell r="S103" t="str">
            <v>mn €</v>
          </cell>
          <cell r="T103">
            <v>0</v>
          </cell>
          <cell r="U103">
            <v>0</v>
          </cell>
          <cell r="V103">
            <v>0</v>
          </cell>
          <cell r="W103">
            <v>0</v>
          </cell>
          <cell r="X103">
            <v>0</v>
          </cell>
          <cell r="Y103">
            <v>0</v>
          </cell>
          <cell r="Z103">
            <v>0</v>
          </cell>
          <cell r="AA103">
            <v>0</v>
          </cell>
          <cell r="AB103">
            <v>0</v>
          </cell>
          <cell r="AC103">
            <v>0</v>
          </cell>
          <cell r="AD103">
            <v>0</v>
          </cell>
          <cell r="AE103">
            <v>0</v>
          </cell>
          <cell r="AF103">
            <v>0.52581816000000003</v>
          </cell>
          <cell r="AG103">
            <v>1.3248874129680002</v>
          </cell>
          <cell r="AH103">
            <v>2.5963813127447999</v>
          </cell>
          <cell r="AI103">
            <v>2.9441970738532803</v>
          </cell>
          <cell r="AJ103">
            <v>3.0030810153303458</v>
          </cell>
          <cell r="AK103">
            <v>3.0631426356369524</v>
          </cell>
          <cell r="AL103">
            <v>3.1244054883496917</v>
          </cell>
          <cell r="AM103">
            <v>3.1868935981166855</v>
          </cell>
          <cell r="AN103">
            <v>3.2506314700790191</v>
          </cell>
          <cell r="AO103">
            <v>3.3156440994806</v>
          </cell>
          <cell r="AP103">
            <v>3.381956981470212</v>
          </cell>
          <cell r="AQ103">
            <v>3.4495961210996162</v>
          </cell>
          <cell r="AR103">
            <v>3.5185880435216084</v>
          </cell>
          <cell r="AS103">
            <v>3.5889598043920405</v>
          </cell>
          <cell r="AT103">
            <v>3.6607390004798814</v>
          </cell>
          <cell r="AU103">
            <v>0</v>
          </cell>
          <cell r="AV103">
            <v>0</v>
          </cell>
          <cell r="AW103">
            <v>0</v>
          </cell>
          <cell r="AX103">
            <v>0</v>
          </cell>
          <cell r="AY103">
            <v>0</v>
          </cell>
          <cell r="AZ103">
            <v>0</v>
          </cell>
          <cell r="BA103">
            <v>0</v>
          </cell>
          <cell r="BB103">
            <v>0</v>
          </cell>
          <cell r="BC103">
            <v>0</v>
          </cell>
          <cell r="BD103">
            <v>0</v>
          </cell>
          <cell r="BE103">
            <v>0</v>
          </cell>
          <cell r="BF103">
            <v>0</v>
          </cell>
          <cell r="BG103">
            <v>0</v>
          </cell>
          <cell r="BH103">
            <v>0</v>
          </cell>
          <cell r="BI103">
            <v>0</v>
          </cell>
          <cell r="BJ103">
            <v>0</v>
          </cell>
          <cell r="BK103">
            <v>0</v>
          </cell>
          <cell r="BL103">
            <v>0</v>
          </cell>
          <cell r="BM103">
            <v>0</v>
          </cell>
          <cell r="BN103">
            <v>0</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row>
        <row r="104">
          <cell r="Q104" t="str">
            <v>NCA_Customer_PCAM</v>
          </cell>
          <cell r="S104" t="str">
            <v>mn €</v>
          </cell>
          <cell r="T104">
            <v>0</v>
          </cell>
          <cell r="U104">
            <v>0</v>
          </cell>
          <cell r="V104">
            <v>0</v>
          </cell>
          <cell r="W104">
            <v>0</v>
          </cell>
          <cell r="X104">
            <v>0</v>
          </cell>
          <cell r="Y104">
            <v>0</v>
          </cell>
          <cell r="Z104">
            <v>0</v>
          </cell>
          <cell r="AA104">
            <v>0</v>
          </cell>
          <cell r="AB104">
            <v>0</v>
          </cell>
          <cell r="AC104">
            <v>0</v>
          </cell>
          <cell r="AD104">
            <v>0</v>
          </cell>
          <cell r="AE104">
            <v>0</v>
          </cell>
          <cell r="AF104">
            <v>0.52581816000000003</v>
          </cell>
          <cell r="AG104">
            <v>1.3248874129680002</v>
          </cell>
          <cell r="AH104">
            <v>2.5963813127447999</v>
          </cell>
          <cell r="AI104">
            <v>2.9441970738532803</v>
          </cell>
          <cell r="AJ104">
            <v>3.0030810153303458</v>
          </cell>
          <cell r="AK104">
            <v>3.0631426356369524</v>
          </cell>
          <cell r="AL104">
            <v>3.1244054883496917</v>
          </cell>
          <cell r="AM104">
            <v>3.1868935981166855</v>
          </cell>
          <cell r="AN104">
            <v>3.2506314700790191</v>
          </cell>
          <cell r="AO104">
            <v>3.3156440994806</v>
          </cell>
          <cell r="AP104">
            <v>3.381956981470212</v>
          </cell>
          <cell r="AQ104">
            <v>3.4495961210996162</v>
          </cell>
          <cell r="AR104">
            <v>3.5185880435216084</v>
          </cell>
          <cell r="AS104">
            <v>3.5889598043920405</v>
          </cell>
          <cell r="AT104">
            <v>3.6607390004798814</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row>
        <row r="105">
          <cell r="Q105" t="str">
            <v>Europe</v>
          </cell>
          <cell r="S105" t="str">
            <v>mn €</v>
          </cell>
          <cell r="T105">
            <v>0</v>
          </cell>
          <cell r="U105">
            <v>0</v>
          </cell>
          <cell r="V105">
            <v>0</v>
          </cell>
          <cell r="W105">
            <v>0</v>
          </cell>
          <cell r="X105">
            <v>0</v>
          </cell>
          <cell r="Y105">
            <v>0</v>
          </cell>
          <cell r="Z105">
            <v>0</v>
          </cell>
          <cell r="AA105">
            <v>0</v>
          </cell>
          <cell r="AB105">
            <v>0</v>
          </cell>
          <cell r="AC105">
            <v>0</v>
          </cell>
          <cell r="AD105">
            <v>0</v>
          </cell>
          <cell r="AE105">
            <v>0</v>
          </cell>
          <cell r="AF105">
            <v>0.52581816000000003</v>
          </cell>
          <cell r="AG105">
            <v>1.3248874129680002</v>
          </cell>
          <cell r="AH105">
            <v>2.5963813127447999</v>
          </cell>
          <cell r="AI105">
            <v>2.9441970738532803</v>
          </cell>
          <cell r="AJ105">
            <v>3.0030810153303458</v>
          </cell>
          <cell r="AK105">
            <v>3.0631426356369524</v>
          </cell>
          <cell r="AL105">
            <v>3.1244054883496917</v>
          </cell>
          <cell r="AM105">
            <v>3.1868935981166855</v>
          </cell>
          <cell r="AN105">
            <v>3.2506314700790191</v>
          </cell>
          <cell r="AO105">
            <v>3.3156440994806</v>
          </cell>
          <cell r="AP105">
            <v>3.381956981470212</v>
          </cell>
          <cell r="AQ105">
            <v>3.4495961210996162</v>
          </cell>
          <cell r="AR105">
            <v>3.5185880435216084</v>
          </cell>
          <cell r="AS105">
            <v>3.5889598043920405</v>
          </cell>
          <cell r="AT105">
            <v>3.6607390004798814</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row>
        <row r="106">
          <cell r="Q106" t="str">
            <v>Cost per unit</v>
          </cell>
          <cell r="S106" t="str">
            <v>€ / t</v>
          </cell>
          <cell r="AC106">
            <v>133</v>
          </cell>
          <cell r="AD106">
            <v>133</v>
          </cell>
          <cell r="AE106">
            <v>135.66</v>
          </cell>
          <cell r="AF106">
            <v>138.3732</v>
          </cell>
          <cell r="AG106">
            <v>141.14066400000002</v>
          </cell>
          <cell r="AH106">
            <v>143.96347728000001</v>
          </cell>
          <cell r="AI106">
            <v>146.84274682560002</v>
          </cell>
          <cell r="AJ106">
            <v>149.77960176211201</v>
          </cell>
          <cell r="AK106">
            <v>152.77519379735423</v>
          </cell>
          <cell r="AL106">
            <v>155.83069767330133</v>
          </cell>
          <cell r="AM106">
            <v>158.94731162676737</v>
          </cell>
          <cell r="AN106">
            <v>162.12625785930271</v>
          </cell>
          <cell r="AO106">
            <v>165.36878301648878</v>
          </cell>
          <cell r="AP106">
            <v>168.67615867681855</v>
          </cell>
          <cell r="AQ106">
            <v>172.04968185035494</v>
          </cell>
          <cell r="AR106">
            <v>175.49067548736201</v>
          </cell>
          <cell r="AS106">
            <v>179.00048899710927</v>
          </cell>
          <cell r="AT106">
            <v>182.58049877705145</v>
          </cell>
        </row>
        <row r="107">
          <cell r="Q107" t="str">
            <v>NCA_BASF_PCAM</v>
          </cell>
          <cell r="S107" t="str">
            <v>mn €</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row>
        <row r="108">
          <cell r="Q108" t="str">
            <v>Europe</v>
          </cell>
          <cell r="S108" t="str">
            <v>mn €</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row>
        <row r="109">
          <cell r="Q109" t="str">
            <v>Cost per unit</v>
          </cell>
          <cell r="S109" t="str">
            <v>€ / t</v>
          </cell>
          <cell r="AC109">
            <v>133</v>
          </cell>
          <cell r="AD109">
            <v>133</v>
          </cell>
          <cell r="AE109">
            <v>135.66</v>
          </cell>
          <cell r="AF109">
            <v>138.3732</v>
          </cell>
          <cell r="AG109">
            <v>141.14066400000002</v>
          </cell>
          <cell r="AH109">
            <v>143.96347728000001</v>
          </cell>
          <cell r="AI109">
            <v>146.84274682560002</v>
          </cell>
          <cell r="AJ109">
            <v>149.77960176211201</v>
          </cell>
          <cell r="AK109">
            <v>152.77519379735423</v>
          </cell>
          <cell r="AL109">
            <v>155.83069767330133</v>
          </cell>
          <cell r="AM109">
            <v>158.94731162676737</v>
          </cell>
          <cell r="AN109">
            <v>162.12625785930271</v>
          </cell>
          <cell r="AO109">
            <v>165.36878301648878</v>
          </cell>
          <cell r="AP109">
            <v>168.67615867681855</v>
          </cell>
          <cell r="AQ109">
            <v>172.04968185035494</v>
          </cell>
          <cell r="AR109">
            <v>175.49067548736201</v>
          </cell>
          <cell r="AS109">
            <v>179.00048899710927</v>
          </cell>
          <cell r="AT109">
            <v>182.58049877705145</v>
          </cell>
        </row>
        <row r="110">
          <cell r="Q110" t="str">
            <v>Raw material costs</v>
          </cell>
          <cell r="S110" t="str">
            <v>mn €</v>
          </cell>
          <cell r="T110">
            <v>0</v>
          </cell>
          <cell r="U110">
            <v>0</v>
          </cell>
          <cell r="V110">
            <v>0</v>
          </cell>
          <cell r="W110">
            <v>0</v>
          </cell>
          <cell r="X110">
            <v>0</v>
          </cell>
          <cell r="Y110">
            <v>0</v>
          </cell>
          <cell r="Z110">
            <v>0</v>
          </cell>
          <cell r="AA110">
            <v>0</v>
          </cell>
          <cell r="AB110">
            <v>0</v>
          </cell>
          <cell r="AC110">
            <v>0</v>
          </cell>
          <cell r="AD110">
            <v>0</v>
          </cell>
          <cell r="AE110">
            <v>0</v>
          </cell>
          <cell r="AF110">
            <v>80.09544274809808</v>
          </cell>
          <cell r="AG110">
            <v>202.12717892744058</v>
          </cell>
          <cell r="AH110">
            <v>382.29043961002964</v>
          </cell>
          <cell r="AI110">
            <v>418.28356214502639</v>
          </cell>
          <cell r="AJ110">
            <v>411.57278516530471</v>
          </cell>
          <cell r="AK110">
            <v>412.38565705495085</v>
          </cell>
          <cell r="AL110">
            <v>413.20705173997732</v>
          </cell>
          <cell r="AM110">
            <v>414.03706232986735</v>
          </cell>
          <cell r="AN110">
            <v>414.87578302283015</v>
          </cell>
          <cell r="AO110">
            <v>415.72330911983966</v>
          </cell>
          <cell r="AP110">
            <v>416.57973703887893</v>
          </cell>
          <cell r="AQ110">
            <v>417.44516432938929</v>
          </cell>
          <cell r="AR110">
            <v>418.31968968693121</v>
          </cell>
          <cell r="AS110">
            <v>419.20341296805731</v>
          </cell>
          <cell r="AT110">
            <v>420.09643520540385</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row>
        <row r="111">
          <cell r="Q111" t="str">
            <v>NCA_Customer_PCAM</v>
          </cell>
          <cell r="S111" t="str">
            <v>mn €</v>
          </cell>
          <cell r="T111">
            <v>0</v>
          </cell>
          <cell r="U111">
            <v>0</v>
          </cell>
          <cell r="V111">
            <v>0</v>
          </cell>
          <cell r="W111">
            <v>0</v>
          </cell>
          <cell r="X111">
            <v>0</v>
          </cell>
          <cell r="Y111">
            <v>0</v>
          </cell>
          <cell r="Z111">
            <v>0</v>
          </cell>
          <cell r="AA111">
            <v>0</v>
          </cell>
          <cell r="AB111">
            <v>0</v>
          </cell>
          <cell r="AC111">
            <v>0</v>
          </cell>
          <cell r="AD111">
            <v>0</v>
          </cell>
          <cell r="AE111">
            <v>0</v>
          </cell>
          <cell r="AF111">
            <v>80.09544274809808</v>
          </cell>
          <cell r="AG111">
            <v>202.12717892744058</v>
          </cell>
          <cell r="AH111">
            <v>382.29043961002964</v>
          </cell>
          <cell r="AI111">
            <v>418.28356214502639</v>
          </cell>
          <cell r="AJ111">
            <v>411.57278516530471</v>
          </cell>
          <cell r="AK111">
            <v>412.38565705495085</v>
          </cell>
          <cell r="AL111">
            <v>413.20705173997732</v>
          </cell>
          <cell r="AM111">
            <v>414.03706232986735</v>
          </cell>
          <cell r="AN111">
            <v>414.87578302283015</v>
          </cell>
          <cell r="AO111">
            <v>415.72330911983966</v>
          </cell>
          <cell r="AP111">
            <v>416.57973703887893</v>
          </cell>
          <cell r="AQ111">
            <v>417.44516432938929</v>
          </cell>
          <cell r="AR111">
            <v>418.31968968693121</v>
          </cell>
          <cell r="AS111">
            <v>419.20341296805731</v>
          </cell>
          <cell r="AT111">
            <v>420.09643520540385</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row>
        <row r="112">
          <cell r="Q112" t="str">
            <v>Cost per unit</v>
          </cell>
          <cell r="S112" t="str">
            <v>€ / t</v>
          </cell>
          <cell r="AC112">
            <v>0</v>
          </cell>
          <cell r="AD112">
            <v>22516.055521238653</v>
          </cell>
          <cell r="AE112">
            <v>21796.741412109204</v>
          </cell>
          <cell r="AF112">
            <v>21077.748091604757</v>
          </cell>
          <cell r="AG112">
            <v>21532.670600558282</v>
          </cell>
          <cell r="AH112">
            <v>21197.141092876609</v>
          </cell>
          <cell r="AI112">
            <v>20862.023049627252</v>
          </cell>
          <cell r="AJ112">
            <v>20527.320955875548</v>
          </cell>
          <cell r="AK112">
            <v>20567.863194760641</v>
          </cell>
          <cell r="AL112">
            <v>20608.830510722059</v>
          </cell>
          <cell r="AM112">
            <v>20650.227547624308</v>
          </cell>
          <cell r="AN112">
            <v>20692.059003632425</v>
          </cell>
          <cell r="AO112">
            <v>20734.329631912202</v>
          </cell>
          <cell r="AP112">
            <v>20777.044241340594</v>
          </cell>
          <cell r="AQ112">
            <v>20820.207697226397</v>
          </cell>
          <cell r="AR112">
            <v>20863.824922041455</v>
          </cell>
          <cell r="AS112">
            <v>20907.90089616246</v>
          </cell>
          <cell r="AT112">
            <v>20952.440658623633</v>
          </cell>
        </row>
        <row r="113">
          <cell r="Q113" t="str">
            <v>otherRaws811</v>
          </cell>
          <cell r="S113" t="str">
            <v>LiOH &amp; Other RM</v>
          </cell>
          <cell r="AD113">
            <v>8708.2124537386553</v>
          </cell>
          <cell r="AE113">
            <v>7960.3100421092067</v>
          </cell>
          <cell r="AF113">
            <v>7212.4425360797586</v>
          </cell>
          <cell r="AG113">
            <v>6839.434479577033</v>
          </cell>
          <cell r="AH113">
            <v>6466.4627388605504</v>
          </cell>
          <cell r="AI113">
            <v>6093.5280402460312</v>
          </cell>
          <cell r="AJ113">
            <v>5720.6311245755169</v>
          </cell>
          <cell r="AK113">
            <v>5722.5965933226089</v>
          </cell>
          <cell r="AL113">
            <v>5724.6013714446444</v>
          </cell>
          <cell r="AM113">
            <v>5726.64624512912</v>
          </cell>
          <cell r="AN113">
            <v>5728.7320162872848</v>
          </cell>
          <cell r="AO113">
            <v>5730.8595028686132</v>
          </cell>
          <cell r="AP113">
            <v>5733.029539181568</v>
          </cell>
          <cell r="AQ113">
            <v>5735.242976220783</v>
          </cell>
          <cell r="AR113">
            <v>5737.5006820007811</v>
          </cell>
          <cell r="AS113">
            <v>5739.80354189638</v>
          </cell>
          <cell r="AT113">
            <v>5742.1524589898909</v>
          </cell>
        </row>
        <row r="114">
          <cell r="Q114" t="str">
            <v>Precursor811</v>
          </cell>
          <cell r="AD114">
            <v>13807.843067499998</v>
          </cell>
          <cell r="AE114">
            <v>13836.431369999998</v>
          </cell>
          <cell r="AF114">
            <v>13865.305555524998</v>
          </cell>
          <cell r="AG114">
            <v>14693.236120981248</v>
          </cell>
          <cell r="AH114">
            <v>14730.67835401606</v>
          </cell>
          <cell r="AI114">
            <v>14768.49500938122</v>
          </cell>
          <cell r="AJ114">
            <v>14806.689831300033</v>
          </cell>
          <cell r="AK114">
            <v>14845.266601438034</v>
          </cell>
          <cell r="AL114">
            <v>14884.229139277415</v>
          </cell>
          <cell r="AM114">
            <v>14923.581302495189</v>
          </cell>
          <cell r="AN114">
            <v>14963.326987345139</v>
          </cell>
          <cell r="AO114">
            <v>15003.47012904359</v>
          </cell>
          <cell r="AP114">
            <v>15044.014702159027</v>
          </cell>
          <cell r="AQ114">
            <v>15084.964721005616</v>
          </cell>
          <cell r="AR114">
            <v>15126.324240040674</v>
          </cell>
          <cell r="AS114">
            <v>15168.097354266079</v>
          </cell>
          <cell r="AT114">
            <v>15210.288199633742</v>
          </cell>
        </row>
        <row r="115">
          <cell r="Q115" t="str">
            <v>NCA_BASF_PCAM</v>
          </cell>
          <cell r="S115" t="str">
            <v>mn €</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0</v>
          </cell>
          <cell r="AL115">
            <v>0</v>
          </cell>
          <cell r="AM115">
            <v>0</v>
          </cell>
          <cell r="AN115">
            <v>0</v>
          </cell>
          <cell r="AO115">
            <v>0</v>
          </cell>
          <cell r="AP115">
            <v>0</v>
          </cell>
          <cell r="AQ115">
            <v>0</v>
          </cell>
          <cell r="AR115">
            <v>0</v>
          </cell>
          <cell r="AS115">
            <v>0</v>
          </cell>
          <cell r="AT115">
            <v>0</v>
          </cell>
          <cell r="AU115">
            <v>0</v>
          </cell>
          <cell r="AV115">
            <v>0</v>
          </cell>
          <cell r="AW115">
            <v>0</v>
          </cell>
          <cell r="AX115">
            <v>0</v>
          </cell>
          <cell r="AY115">
            <v>0</v>
          </cell>
          <cell r="AZ115">
            <v>0</v>
          </cell>
          <cell r="BA115">
            <v>0</v>
          </cell>
          <cell r="BB115">
            <v>0</v>
          </cell>
          <cell r="BC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row>
        <row r="116">
          <cell r="Q116" t="str">
            <v>Cost per unit</v>
          </cell>
          <cell r="S116" t="str">
            <v>€ / t</v>
          </cell>
          <cell r="AD116">
            <v>22516.055521238653</v>
          </cell>
          <cell r="AE116">
            <v>21796.741412109204</v>
          </cell>
          <cell r="AF116">
            <v>21077.748091604757</v>
          </cell>
          <cell r="AG116">
            <v>21532.670600558282</v>
          </cell>
          <cell r="AH116">
            <v>21197.141092876609</v>
          </cell>
          <cell r="AI116">
            <v>20862.023049627252</v>
          </cell>
          <cell r="AJ116">
            <v>20527.320955875548</v>
          </cell>
          <cell r="AK116">
            <v>20567.863194760641</v>
          </cell>
          <cell r="AL116">
            <v>20608.830510722059</v>
          </cell>
          <cell r="AM116">
            <v>20650.227547624308</v>
          </cell>
          <cell r="AN116">
            <v>20692.059003632425</v>
          </cell>
          <cell r="AO116">
            <v>20734.329631912202</v>
          </cell>
          <cell r="AP116">
            <v>20777.044241340594</v>
          </cell>
          <cell r="AQ116">
            <v>20820.207697226397</v>
          </cell>
          <cell r="AR116">
            <v>20863.824922041455</v>
          </cell>
          <cell r="AS116">
            <v>20907.90089616246</v>
          </cell>
          <cell r="AT116">
            <v>20952.440658623633</v>
          </cell>
        </row>
        <row r="117">
          <cell r="Q117" t="str">
            <v>otherRawsNCA</v>
          </cell>
          <cell r="S117" t="str">
            <v>LiOH &amp; Other RM</v>
          </cell>
          <cell r="AD117">
            <v>8708.2124537386553</v>
          </cell>
          <cell r="AE117">
            <v>7960.3100421092067</v>
          </cell>
          <cell r="AF117">
            <v>7212.4425360797586</v>
          </cell>
          <cell r="AG117">
            <v>6839.434479577033</v>
          </cell>
          <cell r="AH117">
            <v>6466.4627388605504</v>
          </cell>
          <cell r="AI117">
            <v>6093.5280402460312</v>
          </cell>
          <cell r="AJ117">
            <v>5720.6311245755169</v>
          </cell>
          <cell r="AK117">
            <v>5722.5965933226089</v>
          </cell>
          <cell r="AL117">
            <v>5724.6013714446444</v>
          </cell>
          <cell r="AM117">
            <v>5726.64624512912</v>
          </cell>
          <cell r="AN117">
            <v>5728.7320162872848</v>
          </cell>
          <cell r="AO117">
            <v>5730.8595028686132</v>
          </cell>
          <cell r="AP117">
            <v>5733.029539181568</v>
          </cell>
          <cell r="AQ117">
            <v>5735.242976220783</v>
          </cell>
          <cell r="AR117">
            <v>5737.5006820007811</v>
          </cell>
          <cell r="AS117">
            <v>5739.80354189638</v>
          </cell>
          <cell r="AT117">
            <v>5742.1524589898909</v>
          </cell>
        </row>
        <row r="118">
          <cell r="Q118" t="str">
            <v>PrecursorNCA</v>
          </cell>
          <cell r="AD118">
            <v>13807.843067499998</v>
          </cell>
          <cell r="AE118">
            <v>13836.431369999998</v>
          </cell>
          <cell r="AF118">
            <v>13865.305555524998</v>
          </cell>
          <cell r="AG118">
            <v>14693.236120981248</v>
          </cell>
          <cell r="AH118">
            <v>14730.67835401606</v>
          </cell>
          <cell r="AI118">
            <v>14768.49500938122</v>
          </cell>
          <cell r="AJ118">
            <v>14806.689831300033</v>
          </cell>
          <cell r="AK118">
            <v>14845.266601438034</v>
          </cell>
          <cell r="AL118">
            <v>14884.229139277415</v>
          </cell>
          <cell r="AM118">
            <v>14923.581302495189</v>
          </cell>
          <cell r="AN118">
            <v>14963.326987345139</v>
          </cell>
          <cell r="AO118">
            <v>15003.47012904359</v>
          </cell>
          <cell r="AP118">
            <v>15044.014702159027</v>
          </cell>
          <cell r="AQ118">
            <v>15084.964721005616</v>
          </cell>
          <cell r="AR118">
            <v>15126.324240040674</v>
          </cell>
          <cell r="AS118">
            <v>15168.097354266079</v>
          </cell>
          <cell r="AT118">
            <v>15210.288199633742</v>
          </cell>
        </row>
        <row r="119">
          <cell r="Q119" t="str">
            <v>Variable manufacturing costs</v>
          </cell>
          <cell r="S119" t="str">
            <v>mn €</v>
          </cell>
          <cell r="T119">
            <v>0</v>
          </cell>
          <cell r="U119">
            <v>0</v>
          </cell>
          <cell r="V119">
            <v>0</v>
          </cell>
          <cell r="W119">
            <v>0</v>
          </cell>
          <cell r="X119">
            <v>0</v>
          </cell>
          <cell r="Y119">
            <v>0</v>
          </cell>
          <cell r="Z119">
            <v>0</v>
          </cell>
          <cell r="AA119">
            <v>0</v>
          </cell>
          <cell r="AB119">
            <v>0</v>
          </cell>
          <cell r="AC119">
            <v>0</v>
          </cell>
          <cell r="AD119">
            <v>0</v>
          </cell>
          <cell r="AE119">
            <v>0</v>
          </cell>
          <cell r="AF119">
            <v>1.7697114029177448</v>
          </cell>
          <cell r="AG119">
            <v>4.6109284559035411</v>
          </cell>
          <cell r="AH119">
            <v>9.6140388058663842</v>
          </cell>
          <cell r="AI119">
            <v>11.745676273187454</v>
          </cell>
          <cell r="AJ119">
            <v>12.812330566925514</v>
          </cell>
          <cell r="AK119">
            <v>13.925648470638254</v>
          </cell>
          <cell r="AL119">
            <v>14.176642574600947</v>
          </cell>
          <cell r="AM119">
            <v>14.480680534811494</v>
          </cell>
          <cell r="AN119">
            <v>15.037003418043422</v>
          </cell>
          <cell r="AO119">
            <v>15.357128361697139</v>
          </cell>
          <cell r="AP119">
            <v>15.679844799144439</v>
          </cell>
          <cell r="AQ119">
            <v>16.003319906037657</v>
          </cell>
          <cell r="AR119">
            <v>16.32755130057128</v>
          </cell>
          <cell r="AS119">
            <v>16.654456317916509</v>
          </cell>
          <cell r="AT119">
            <v>16.767299409891628</v>
          </cell>
          <cell r="AU119">
            <v>0</v>
          </cell>
          <cell r="AV119">
            <v>0</v>
          </cell>
          <cell r="AW119">
            <v>0</v>
          </cell>
          <cell r="AX119">
            <v>0</v>
          </cell>
          <cell r="AY119">
            <v>0</v>
          </cell>
          <cell r="AZ119">
            <v>0</v>
          </cell>
          <cell r="BA119">
            <v>0</v>
          </cell>
          <cell r="BB119">
            <v>0</v>
          </cell>
          <cell r="BC119">
            <v>0</v>
          </cell>
          <cell r="BD119">
            <v>0</v>
          </cell>
          <cell r="BE119">
            <v>0</v>
          </cell>
          <cell r="BF119">
            <v>0</v>
          </cell>
          <cell r="BG119">
            <v>0</v>
          </cell>
          <cell r="BH119">
            <v>0</v>
          </cell>
          <cell r="BI119">
            <v>0</v>
          </cell>
          <cell r="BJ119">
            <v>0</v>
          </cell>
          <cell r="BK119">
            <v>0</v>
          </cell>
          <cell r="BL119">
            <v>0</v>
          </cell>
          <cell r="BM119">
            <v>0</v>
          </cell>
          <cell r="BN119">
            <v>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row>
        <row r="120">
          <cell r="Q120" t="str">
            <v>NCA_Customer_PCAM</v>
          </cell>
          <cell r="S120" t="str">
            <v>mn €</v>
          </cell>
          <cell r="T120">
            <v>0</v>
          </cell>
          <cell r="U120">
            <v>0</v>
          </cell>
          <cell r="V120">
            <v>0</v>
          </cell>
          <cell r="W120">
            <v>0</v>
          </cell>
          <cell r="X120">
            <v>0</v>
          </cell>
          <cell r="Y120">
            <v>0</v>
          </cell>
          <cell r="Z120">
            <v>0</v>
          </cell>
          <cell r="AA120">
            <v>0</v>
          </cell>
          <cell r="AB120">
            <v>0</v>
          </cell>
          <cell r="AC120">
            <v>0</v>
          </cell>
          <cell r="AD120">
            <v>0</v>
          </cell>
          <cell r="AE120">
            <v>0</v>
          </cell>
          <cell r="AF120">
            <v>1.7697114029177448</v>
          </cell>
          <cell r="AG120">
            <v>4.6109284559035411</v>
          </cell>
          <cell r="AH120">
            <v>9.6140388058663842</v>
          </cell>
          <cell r="AI120">
            <v>11.745676273187454</v>
          </cell>
          <cell r="AJ120">
            <v>12.812330566925514</v>
          </cell>
          <cell r="AK120">
            <v>13.925648470638254</v>
          </cell>
          <cell r="AL120">
            <v>14.176642574600947</v>
          </cell>
          <cell r="AM120">
            <v>14.480680534811494</v>
          </cell>
          <cell r="AN120">
            <v>15.037003418043422</v>
          </cell>
          <cell r="AO120">
            <v>15.357128361697139</v>
          </cell>
          <cell r="AP120">
            <v>15.679844799144439</v>
          </cell>
          <cell r="AQ120">
            <v>16.003319906037657</v>
          </cell>
          <cell r="AR120">
            <v>16.32755130057128</v>
          </cell>
          <cell r="AS120">
            <v>16.654456317916509</v>
          </cell>
          <cell r="AT120">
            <v>16.767299409891628</v>
          </cell>
          <cell r="AU120">
            <v>0</v>
          </cell>
          <cell r="AV120">
            <v>0</v>
          </cell>
          <cell r="AW120">
            <v>0</v>
          </cell>
          <cell r="AX120">
            <v>0</v>
          </cell>
          <cell r="AY120">
            <v>0</v>
          </cell>
          <cell r="AZ120">
            <v>0</v>
          </cell>
          <cell r="BA120">
            <v>0</v>
          </cell>
          <cell r="BB120">
            <v>0</v>
          </cell>
          <cell r="BC120">
            <v>0</v>
          </cell>
          <cell r="BD120">
            <v>0</v>
          </cell>
          <cell r="BE120">
            <v>0</v>
          </cell>
          <cell r="BF120">
            <v>0</v>
          </cell>
          <cell r="BG120">
            <v>0</v>
          </cell>
          <cell r="BH120">
            <v>0</v>
          </cell>
          <cell r="BI120">
            <v>0</v>
          </cell>
          <cell r="BJ120">
            <v>0</v>
          </cell>
          <cell r="BK120">
            <v>0</v>
          </cell>
          <cell r="BL120">
            <v>0</v>
          </cell>
          <cell r="BM120">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row>
        <row r="121">
          <cell r="Q121" t="str">
            <v>Cost per unit</v>
          </cell>
          <cell r="S121" t="str">
            <v>€ / t</v>
          </cell>
          <cell r="AC121">
            <v>0</v>
          </cell>
          <cell r="AD121">
            <v>383.93301046033343</v>
          </cell>
          <cell r="AE121">
            <v>446.75696227406229</v>
          </cell>
          <cell r="AF121">
            <v>465.71352708361707</v>
          </cell>
          <cell r="AG121">
            <v>491.20362798588911</v>
          </cell>
          <cell r="AH121">
            <v>533.07672890858805</v>
          </cell>
          <cell r="AI121">
            <v>585.81926549563366</v>
          </cell>
          <cell r="AJ121">
            <v>639.01898089404062</v>
          </cell>
          <cell r="AK121">
            <v>694.54605838594784</v>
          </cell>
          <cell r="AL121">
            <v>707.06446756114451</v>
          </cell>
          <cell r="AM121">
            <v>722.22845560157077</v>
          </cell>
          <cell r="AN121">
            <v>749.97523282012082</v>
          </cell>
          <cell r="AO121">
            <v>765.94156417442093</v>
          </cell>
          <cell r="AP121">
            <v>782.03714708949826</v>
          </cell>
          <cell r="AQ121">
            <v>798.17056887968374</v>
          </cell>
          <cell r="AR121">
            <v>814.34171075168479</v>
          </cell>
          <cell r="AS121">
            <v>830.64620039483839</v>
          </cell>
          <cell r="AT121">
            <v>836.27428478262482</v>
          </cell>
        </row>
        <row r="122">
          <cell r="Q122" t="str">
            <v>NCA_BASF_PCAM</v>
          </cell>
          <cell r="S122" t="str">
            <v>mn €</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0</v>
          </cell>
          <cell r="AU122">
            <v>0</v>
          </cell>
          <cell r="AV122">
            <v>0</v>
          </cell>
          <cell r="AW122">
            <v>0</v>
          </cell>
          <cell r="AX122">
            <v>0</v>
          </cell>
          <cell r="AY122">
            <v>0</v>
          </cell>
          <cell r="AZ122">
            <v>0</v>
          </cell>
          <cell r="BA122">
            <v>0</v>
          </cell>
          <cell r="BB122">
            <v>0</v>
          </cell>
          <cell r="BC122">
            <v>0</v>
          </cell>
          <cell r="BD122">
            <v>0</v>
          </cell>
          <cell r="BE122">
            <v>0</v>
          </cell>
          <cell r="BF122">
            <v>0</v>
          </cell>
          <cell r="BG122">
            <v>0</v>
          </cell>
          <cell r="BH122">
            <v>0</v>
          </cell>
          <cell r="BI122">
            <v>0</v>
          </cell>
          <cell r="BJ122">
            <v>0</v>
          </cell>
          <cell r="BK122">
            <v>0</v>
          </cell>
          <cell r="BL122">
            <v>0</v>
          </cell>
          <cell r="BM122">
            <v>0</v>
          </cell>
          <cell r="BN122">
            <v>0</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row>
        <row r="123">
          <cell r="Q123" t="str">
            <v>Cost per unit</v>
          </cell>
          <cell r="S123" t="str">
            <v>€ / t</v>
          </cell>
          <cell r="AD123">
            <v>383.93301046033343</v>
          </cell>
          <cell r="AE123">
            <v>446.75696227406229</v>
          </cell>
          <cell r="AF123">
            <v>465.71352708361707</v>
          </cell>
          <cell r="AG123">
            <v>491.20362798588911</v>
          </cell>
          <cell r="AH123">
            <v>533.07672890858805</v>
          </cell>
          <cell r="AI123">
            <v>585.81926549563366</v>
          </cell>
          <cell r="AJ123">
            <v>639.01898089404062</v>
          </cell>
          <cell r="AK123">
            <v>694.54605838594784</v>
          </cell>
          <cell r="AL123">
            <v>707.06446756114451</v>
          </cell>
          <cell r="AM123">
            <v>722.22845560157077</v>
          </cell>
          <cell r="AN123">
            <v>749.97523282012082</v>
          </cell>
          <cell r="AO123">
            <v>765.94156417442093</v>
          </cell>
          <cell r="AP123">
            <v>782.03714708949826</v>
          </cell>
          <cell r="AQ123">
            <v>798.17056887968374</v>
          </cell>
          <cell r="AR123">
            <v>814.34171075168479</v>
          </cell>
          <cell r="AS123">
            <v>830.64620039483839</v>
          </cell>
          <cell r="AT123">
            <v>836.27428478262482</v>
          </cell>
        </row>
        <row r="124">
          <cell r="Q124" t="str">
            <v>Other CM1 effects</v>
          </cell>
          <cell r="S124" t="str">
            <v>mn €</v>
          </cell>
          <cell r="AC124">
            <v>0</v>
          </cell>
          <cell r="AD124">
            <v>0</v>
          </cell>
          <cell r="AE124">
            <v>-5.5825495935958172</v>
          </cell>
          <cell r="AF124">
            <v>0</v>
          </cell>
          <cell r="AG124">
            <v>0</v>
          </cell>
          <cell r="AH124">
            <v>0</v>
          </cell>
          <cell r="AI124">
            <v>0</v>
          </cell>
          <cell r="AJ124">
            <v>0</v>
          </cell>
          <cell r="AK124">
            <v>0</v>
          </cell>
          <cell r="AL124">
            <v>0</v>
          </cell>
          <cell r="AM124">
            <v>0</v>
          </cell>
          <cell r="AN124">
            <v>0</v>
          </cell>
          <cell r="AO124">
            <v>0</v>
          </cell>
          <cell r="AP124">
            <v>0</v>
          </cell>
          <cell r="AQ124">
            <v>0</v>
          </cell>
          <cell r="AR124">
            <v>0</v>
          </cell>
          <cell r="AS124">
            <v>0</v>
          </cell>
          <cell r="AT124">
            <v>0</v>
          </cell>
        </row>
        <row r="125">
          <cell r="Q125" t="str">
            <v xml:space="preserve">   Start-Up</v>
          </cell>
          <cell r="S125" t="str">
            <v>1kt PCAM &amp; other RM Scrap</v>
          </cell>
          <cell r="AE125">
            <v>5.5825495935958172</v>
          </cell>
        </row>
        <row r="126">
          <cell r="Q126" t="str">
            <v>Contribution Margin 1</v>
          </cell>
          <cell r="S126" t="str">
            <v>mn €</v>
          </cell>
          <cell r="T126">
            <v>0</v>
          </cell>
          <cell r="U126">
            <v>0</v>
          </cell>
          <cell r="V126">
            <v>0</v>
          </cell>
          <cell r="W126">
            <v>0</v>
          </cell>
          <cell r="X126">
            <v>0</v>
          </cell>
          <cell r="Y126">
            <v>0</v>
          </cell>
          <cell r="Z126">
            <v>0</v>
          </cell>
          <cell r="AA126">
            <v>0</v>
          </cell>
          <cell r="AB126">
            <v>0</v>
          </cell>
          <cell r="AC126">
            <v>0</v>
          </cell>
          <cell r="AD126">
            <v>0</v>
          </cell>
          <cell r="AE126">
            <v>-5.5825495935958172</v>
          </cell>
          <cell r="AF126">
            <v>12.929631254865811</v>
          </cell>
          <cell r="AG126">
            <v>38.257005940112123</v>
          </cell>
          <cell r="AH126">
            <v>73.520405550368139</v>
          </cell>
          <cell r="AI126">
            <v>81.544608339000092</v>
          </cell>
          <cell r="AJ126">
            <v>81.353134399921316</v>
          </cell>
          <cell r="AK126">
            <v>81.122773465505816</v>
          </cell>
          <cell r="AL126">
            <v>81.762571207846463</v>
          </cell>
          <cell r="AM126">
            <v>82.357218425861902</v>
          </cell>
          <cell r="AN126">
            <v>82.707532694366591</v>
          </cell>
          <cell r="AO126">
            <v>83.302055698130118</v>
          </cell>
          <cell r="AP126">
            <v>83.902057000220623</v>
          </cell>
          <cell r="AQ126">
            <v>84.509428589159938</v>
          </cell>
          <cell r="AR126">
            <v>85.124232171894448</v>
          </cell>
          <cell r="AS126">
            <v>85.744609892356948</v>
          </cell>
          <cell r="AT126">
            <v>86.587356924550022</v>
          </cell>
          <cell r="AU126">
            <v>0</v>
          </cell>
          <cell r="AV126">
            <v>0</v>
          </cell>
          <cell r="AW126">
            <v>0</v>
          </cell>
          <cell r="AX126">
            <v>0</v>
          </cell>
          <cell r="AY126">
            <v>0</v>
          </cell>
          <cell r="AZ126">
            <v>0</v>
          </cell>
          <cell r="BA126">
            <v>0</v>
          </cell>
          <cell r="BB126">
            <v>0</v>
          </cell>
          <cell r="BC126">
            <v>0</v>
          </cell>
          <cell r="BD126">
            <v>0</v>
          </cell>
          <cell r="BE126">
            <v>0</v>
          </cell>
          <cell r="BF126">
            <v>0</v>
          </cell>
          <cell r="BG126">
            <v>0</v>
          </cell>
          <cell r="BH126">
            <v>0</v>
          </cell>
          <cell r="BI126">
            <v>0</v>
          </cell>
          <cell r="BJ126">
            <v>0</v>
          </cell>
          <cell r="BK126">
            <v>0</v>
          </cell>
          <cell r="BL126">
            <v>0</v>
          </cell>
          <cell r="BM126">
            <v>0</v>
          </cell>
          <cell r="BN126">
            <v>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row>
        <row r="127">
          <cell r="Q127" t="str">
            <v>CM1 (relative to Net Sales)</v>
          </cell>
          <cell r="S127" t="str">
            <v>%</v>
          </cell>
          <cell r="T127">
            <v>0</v>
          </cell>
          <cell r="U127">
            <v>0</v>
          </cell>
          <cell r="V127">
            <v>0</v>
          </cell>
          <cell r="W127">
            <v>0</v>
          </cell>
          <cell r="X127">
            <v>0</v>
          </cell>
          <cell r="Y127">
            <v>0</v>
          </cell>
          <cell r="Z127">
            <v>0</v>
          </cell>
          <cell r="AA127">
            <v>0</v>
          </cell>
          <cell r="AB127">
            <v>0</v>
          </cell>
          <cell r="AC127">
            <v>0</v>
          </cell>
          <cell r="AD127">
            <v>0</v>
          </cell>
          <cell r="AE127">
            <v>0</v>
          </cell>
          <cell r="AF127">
            <v>0.13564361503365205</v>
          </cell>
          <cell r="AG127">
            <v>0.15531424904894017</v>
          </cell>
          <cell r="AH127">
            <v>0.157087745802617</v>
          </cell>
          <cell r="AI127">
            <v>0.15848736369248462</v>
          </cell>
          <cell r="AJ127">
            <v>0.1599106056832984</v>
          </cell>
          <cell r="AK127">
            <v>0.15890933393722093</v>
          </cell>
          <cell r="AL127">
            <v>0.1596081443556365</v>
          </cell>
          <cell r="AM127">
            <v>0.16020877184847718</v>
          </cell>
          <cell r="AN127">
            <v>0.16032601292497314</v>
          </cell>
          <cell r="AO127">
            <v>0.16090854824384446</v>
          </cell>
          <cell r="AP127">
            <v>0.16149185106948233</v>
          </cell>
          <cell r="AQ127">
            <v>0.16207942375061393</v>
          </cell>
          <cell r="AR127">
            <v>0.16267121904859844</v>
          </cell>
          <cell r="AS127">
            <v>0.16326353311935399</v>
          </cell>
          <cell r="AT127">
            <v>0.16426752713137191</v>
          </cell>
          <cell r="AU127">
            <v>0</v>
          </cell>
          <cell r="AV127">
            <v>0</v>
          </cell>
          <cell r="AW127">
            <v>0</v>
          </cell>
          <cell r="AX127">
            <v>0</v>
          </cell>
          <cell r="AY127">
            <v>0</v>
          </cell>
          <cell r="AZ127">
            <v>0</v>
          </cell>
          <cell r="BA127">
            <v>0</v>
          </cell>
          <cell r="BB127">
            <v>0</v>
          </cell>
          <cell r="BC127">
            <v>0</v>
          </cell>
          <cell r="BD127">
            <v>0</v>
          </cell>
          <cell r="BE127">
            <v>0</v>
          </cell>
          <cell r="BF127">
            <v>0</v>
          </cell>
          <cell r="BG127">
            <v>0</v>
          </cell>
          <cell r="BH127">
            <v>0</v>
          </cell>
          <cell r="BI127">
            <v>0</v>
          </cell>
          <cell r="BJ127">
            <v>0</v>
          </cell>
          <cell r="BK127">
            <v>0</v>
          </cell>
          <cell r="BL127">
            <v>0</v>
          </cell>
          <cell r="BM127">
            <v>0</v>
          </cell>
          <cell r="BN127">
            <v>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row>
        <row r="128">
          <cell r="Q128" t="str">
            <v>CM1 (per Unit of Volume of Products)</v>
          </cell>
          <cell r="S128" t="str">
            <v>€ / t</v>
          </cell>
          <cell r="T128">
            <v>0</v>
          </cell>
          <cell r="U128">
            <v>0</v>
          </cell>
          <cell r="V128">
            <v>0</v>
          </cell>
          <cell r="W128">
            <v>0</v>
          </cell>
          <cell r="X128">
            <v>0</v>
          </cell>
          <cell r="Y128">
            <v>0</v>
          </cell>
          <cell r="Z128">
            <v>0</v>
          </cell>
          <cell r="AA128">
            <v>0</v>
          </cell>
          <cell r="AB128">
            <v>0</v>
          </cell>
          <cell r="AC128">
            <v>0</v>
          </cell>
          <cell r="AD128">
            <v>0</v>
          </cell>
          <cell r="AE128">
            <v>0</v>
          </cell>
          <cell r="AF128">
            <v>3402.5345407541608</v>
          </cell>
          <cell r="AG128">
            <v>4075.5306210836393</v>
          </cell>
          <cell r="AH128">
            <v>4076.5403687478865</v>
          </cell>
          <cell r="AI128">
            <v>4067.0627600498797</v>
          </cell>
          <cell r="AJ128">
            <v>4057.5129376519362</v>
          </cell>
          <cell r="AK128">
            <v>4046.0236142396916</v>
          </cell>
          <cell r="AL128">
            <v>4077.9337260771304</v>
          </cell>
          <cell r="AM128">
            <v>4107.5919414394966</v>
          </cell>
          <cell r="AN128">
            <v>4125.0639747813766</v>
          </cell>
          <cell r="AO128">
            <v>4154.7159949192073</v>
          </cell>
          <cell r="AP128">
            <v>4184.6412468937961</v>
          </cell>
          <cell r="AQ128">
            <v>4214.9340942224408</v>
          </cell>
          <cell r="AR128">
            <v>4245.5976145583263</v>
          </cell>
          <cell r="AS128">
            <v>4276.5391467509698</v>
          </cell>
          <cell r="AT128">
            <v>4318.5714176832926</v>
          </cell>
          <cell r="AU128">
            <v>0</v>
          </cell>
          <cell r="AV128">
            <v>0</v>
          </cell>
          <cell r="AW128">
            <v>0</v>
          </cell>
          <cell r="AX128">
            <v>0</v>
          </cell>
          <cell r="AY128">
            <v>0</v>
          </cell>
          <cell r="AZ128">
            <v>0</v>
          </cell>
          <cell r="BA128">
            <v>0</v>
          </cell>
          <cell r="BB128">
            <v>0</v>
          </cell>
          <cell r="BC128">
            <v>0</v>
          </cell>
          <cell r="BD128">
            <v>0</v>
          </cell>
          <cell r="BE128">
            <v>0</v>
          </cell>
          <cell r="BF128">
            <v>0</v>
          </cell>
          <cell r="BG128">
            <v>0</v>
          </cell>
          <cell r="BH128">
            <v>0</v>
          </cell>
          <cell r="BI128">
            <v>0</v>
          </cell>
          <cell r="BJ128">
            <v>0</v>
          </cell>
          <cell r="BK128">
            <v>0</v>
          </cell>
          <cell r="BL128">
            <v>0</v>
          </cell>
          <cell r="BM128">
            <v>0</v>
          </cell>
          <cell r="BN128">
            <v>0</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row>
        <row r="129">
          <cell r="Q129" t="str">
            <v>Fixed Costs (1)</v>
          </cell>
          <cell r="S129" t="str">
            <v>mn €</v>
          </cell>
          <cell r="T129">
            <v>0</v>
          </cell>
          <cell r="U129">
            <v>0</v>
          </cell>
          <cell r="V129">
            <v>0</v>
          </cell>
          <cell r="W129">
            <v>0</v>
          </cell>
          <cell r="X129">
            <v>0</v>
          </cell>
          <cell r="Y129">
            <v>0</v>
          </cell>
          <cell r="Z129">
            <v>0</v>
          </cell>
          <cell r="AA129">
            <v>0</v>
          </cell>
          <cell r="AB129">
            <v>0</v>
          </cell>
          <cell r="AC129">
            <v>0</v>
          </cell>
          <cell r="AD129">
            <v>0</v>
          </cell>
          <cell r="AE129">
            <v>0</v>
          </cell>
          <cell r="AF129">
            <v>13.095340510040911</v>
          </cell>
          <cell r="AG129">
            <v>34.990665191634562</v>
          </cell>
          <cell r="AH129">
            <v>67.313060332079075</v>
          </cell>
          <cell r="AI129">
            <v>74.934976881188135</v>
          </cell>
          <cell r="AJ129">
            <v>75.040926540804733</v>
          </cell>
          <cell r="AK129">
            <v>75.149707158771335</v>
          </cell>
          <cell r="AL129">
            <v>75.257463151941707</v>
          </cell>
          <cell r="AM129">
            <v>75.371214325336567</v>
          </cell>
          <cell r="AN129">
            <v>75.491821086691573</v>
          </cell>
          <cell r="AO129">
            <v>36.086386282946215</v>
          </cell>
          <cell r="AP129">
            <v>36.210752141148262</v>
          </cell>
          <cell r="AQ129">
            <v>36.337041336640084</v>
          </cell>
          <cell r="AR129">
            <v>36.465283666689807</v>
          </cell>
          <cell r="AS129">
            <v>36.595509390897426</v>
          </cell>
          <cell r="AT129">
            <v>36.604817696296067</v>
          </cell>
          <cell r="AU129">
            <v>0</v>
          </cell>
          <cell r="AV129">
            <v>0</v>
          </cell>
          <cell r="AW129">
            <v>0</v>
          </cell>
          <cell r="AX129">
            <v>0</v>
          </cell>
          <cell r="AY129">
            <v>0</v>
          </cell>
          <cell r="AZ129">
            <v>0</v>
          </cell>
          <cell r="BA129">
            <v>0</v>
          </cell>
          <cell r="BB129">
            <v>0</v>
          </cell>
          <cell r="BC129">
            <v>0</v>
          </cell>
          <cell r="BD129">
            <v>0</v>
          </cell>
          <cell r="BE129">
            <v>0</v>
          </cell>
          <cell r="BF129">
            <v>0</v>
          </cell>
          <cell r="BG129">
            <v>0</v>
          </cell>
          <cell r="BH129">
            <v>0</v>
          </cell>
          <cell r="BI129">
            <v>0</v>
          </cell>
          <cell r="BJ129">
            <v>0</v>
          </cell>
          <cell r="BK129">
            <v>0</v>
          </cell>
          <cell r="BL129">
            <v>0</v>
          </cell>
          <cell r="BM129">
            <v>0</v>
          </cell>
          <cell r="BN129">
            <v>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row>
        <row r="130">
          <cell r="Q130" t="str">
            <v>Fixed manufacturing expenditure</v>
          </cell>
          <cell r="S130" t="str">
            <v>mn €</v>
          </cell>
          <cell r="T130">
            <v>0</v>
          </cell>
          <cell r="U130">
            <v>0</v>
          </cell>
          <cell r="V130">
            <v>0</v>
          </cell>
          <cell r="W130">
            <v>0</v>
          </cell>
          <cell r="X130">
            <v>0</v>
          </cell>
          <cell r="Y130">
            <v>0</v>
          </cell>
          <cell r="Z130">
            <v>0</v>
          </cell>
          <cell r="AA130">
            <v>0</v>
          </cell>
          <cell r="AB130">
            <v>0</v>
          </cell>
          <cell r="AC130">
            <v>0</v>
          </cell>
          <cell r="AD130">
            <v>0</v>
          </cell>
          <cell r="AE130">
            <v>0</v>
          </cell>
          <cell r="AF130">
            <v>5.794344708239108</v>
          </cell>
          <cell r="AG130">
            <v>14.438955131634568</v>
          </cell>
          <cell r="AH130">
            <v>27.827592032079071</v>
          </cell>
          <cell r="AI130">
            <v>31.037907881188136</v>
          </cell>
          <cell r="AJ130">
            <v>31.143857540804735</v>
          </cell>
          <cell r="AK130">
            <v>31.25263815877134</v>
          </cell>
          <cell r="AL130">
            <v>31.360394151941708</v>
          </cell>
          <cell r="AM130">
            <v>31.474145325336572</v>
          </cell>
          <cell r="AN130">
            <v>31.594752086691567</v>
          </cell>
          <cell r="AO130">
            <v>31.717223949612887</v>
          </cell>
          <cell r="AP130">
            <v>31.841589807814934</v>
          </cell>
          <cell r="AQ130">
            <v>31.967879003306752</v>
          </cell>
          <cell r="AR130">
            <v>32.096121333356479</v>
          </cell>
          <cell r="AS130">
            <v>32.226347057564098</v>
          </cell>
          <cell r="AT130">
            <v>32.235655362962738</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row>
        <row r="131">
          <cell r="Q131" t="str">
            <v>Total fixed manufacturing expenditure</v>
          </cell>
          <cell r="S131" t="str">
            <v>mn €</v>
          </cell>
          <cell r="T131">
            <v>0</v>
          </cell>
          <cell r="U131">
            <v>0</v>
          </cell>
          <cell r="V131">
            <v>0</v>
          </cell>
          <cell r="W131">
            <v>0</v>
          </cell>
          <cell r="X131">
            <v>0</v>
          </cell>
          <cell r="Y131">
            <v>0</v>
          </cell>
          <cell r="Z131">
            <v>0</v>
          </cell>
          <cell r="AA131">
            <v>0</v>
          </cell>
          <cell r="AB131">
            <v>0</v>
          </cell>
          <cell r="AC131">
            <v>0</v>
          </cell>
          <cell r="AD131">
            <v>0.37028496412925133</v>
          </cell>
          <cell r="AE131">
            <v>11.476221900035931</v>
          </cell>
          <cell r="AF131">
            <v>36.595861315194369</v>
          </cell>
          <cell r="AG131">
            <v>36.916472052756966</v>
          </cell>
          <cell r="AH131">
            <v>37.031450444685206</v>
          </cell>
          <cell r="AI131">
            <v>37.152607937581806</v>
          </cell>
          <cell r="AJ131">
            <v>37.279430472783723</v>
          </cell>
          <cell r="AK131">
            <v>37.409641686309833</v>
          </cell>
          <cell r="AL131">
            <v>37.538626416289326</v>
          </cell>
          <cell r="AM131">
            <v>37.67478742184926</v>
          </cell>
          <cell r="AN131">
            <v>37.819154617486163</v>
          </cell>
          <cell r="AO131">
            <v>37.965754353651334</v>
          </cell>
          <cell r="AP131">
            <v>38.114621216337078</v>
          </cell>
          <cell r="AQ131">
            <v>38.26579032814773</v>
          </cell>
          <cell r="AR131">
            <v>38.419297356636179</v>
          </cell>
          <cell r="AS131">
            <v>38.575178522769988</v>
          </cell>
          <cell r="AT131">
            <v>38.586320633970359</v>
          </cell>
          <cell r="AU131">
            <v>0</v>
          </cell>
          <cell r="AV131">
            <v>0</v>
          </cell>
          <cell r="AW131">
            <v>0</v>
          </cell>
          <cell r="AX131">
            <v>0</v>
          </cell>
          <cell r="AY131">
            <v>0</v>
          </cell>
          <cell r="AZ131">
            <v>0</v>
          </cell>
          <cell r="BA131">
            <v>0</v>
          </cell>
          <cell r="BB131">
            <v>0</v>
          </cell>
          <cell r="BC131">
            <v>0</v>
          </cell>
          <cell r="BD131">
            <v>0</v>
          </cell>
          <cell r="BE131">
            <v>0</v>
          </cell>
          <cell r="BF131">
            <v>0</v>
          </cell>
          <cell r="BG131">
            <v>0</v>
          </cell>
          <cell r="BH131">
            <v>0</v>
          </cell>
          <cell r="BI131">
            <v>0</v>
          </cell>
          <cell r="BJ131">
            <v>0</v>
          </cell>
          <cell r="BK131">
            <v>0</v>
          </cell>
          <cell r="BL131">
            <v>0</v>
          </cell>
          <cell r="BM131">
            <v>0</v>
          </cell>
          <cell r="BN131">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row>
        <row r="132">
          <cell r="Q132" t="str">
            <v>Personnel costs</v>
          </cell>
          <cell r="S132" t="str">
            <v>mn €</v>
          </cell>
          <cell r="AD132">
            <v>0.37028496412925133</v>
          </cell>
          <cell r="AE132">
            <v>4.3962219000359291</v>
          </cell>
          <cell r="AF132">
            <v>8.2758613151943692</v>
          </cell>
          <cell r="AG132">
            <v>8.5964720527569654</v>
          </cell>
          <cell r="AH132">
            <v>8.7114504446852035</v>
          </cell>
          <cell r="AI132">
            <v>8.8326079375818054</v>
          </cell>
          <cell r="AJ132">
            <v>8.9594304727837208</v>
          </cell>
          <cell r="AK132">
            <v>9.0896416863098271</v>
          </cell>
          <cell r="AL132">
            <v>9.2186264162893217</v>
          </cell>
          <cell r="AM132">
            <v>9.3547874218492577</v>
          </cell>
          <cell r="AN132">
            <v>9.499154617486159</v>
          </cell>
          <cell r="AO132">
            <v>9.6457543536513324</v>
          </cell>
          <cell r="AP132">
            <v>9.7946212163370738</v>
          </cell>
          <cell r="AQ132">
            <v>9.9457903281477265</v>
          </cell>
          <cell r="AR132">
            <v>10.099297356636175</v>
          </cell>
          <cell r="AS132">
            <v>10.255178522769985</v>
          </cell>
          <cell r="AT132">
            <v>10.266320633970357</v>
          </cell>
        </row>
        <row r="133">
          <cell r="Q133" t="str">
            <v>Maintenance costs</v>
          </cell>
          <cell r="S133" t="str">
            <v>mn €</v>
          </cell>
          <cell r="T133">
            <v>0</v>
          </cell>
          <cell r="U133">
            <v>0</v>
          </cell>
          <cell r="V133">
            <v>0</v>
          </cell>
          <cell r="W133">
            <v>0</v>
          </cell>
          <cell r="X133">
            <v>0</v>
          </cell>
          <cell r="Y133">
            <v>0</v>
          </cell>
          <cell r="Z133">
            <v>0</v>
          </cell>
          <cell r="AA133">
            <v>0</v>
          </cell>
          <cell r="AB133">
            <v>0</v>
          </cell>
          <cell r="AC133">
            <v>0</v>
          </cell>
          <cell r="AD133">
            <v>0</v>
          </cell>
          <cell r="AE133">
            <v>4.2480000000000002</v>
          </cell>
          <cell r="AF133">
            <v>16.992000000000001</v>
          </cell>
          <cell r="AG133">
            <v>16.992000000000001</v>
          </cell>
          <cell r="AH133">
            <v>16.992000000000001</v>
          </cell>
          <cell r="AI133">
            <v>16.992000000000001</v>
          </cell>
          <cell r="AJ133">
            <v>16.992000000000001</v>
          </cell>
          <cell r="AK133">
            <v>16.992000000000001</v>
          </cell>
          <cell r="AL133">
            <v>16.992000000000001</v>
          </cell>
          <cell r="AM133">
            <v>16.992000000000001</v>
          </cell>
          <cell r="AN133">
            <v>16.992000000000001</v>
          </cell>
          <cell r="AO133">
            <v>16.992000000000001</v>
          </cell>
          <cell r="AP133">
            <v>16.992000000000001</v>
          </cell>
          <cell r="AQ133">
            <v>16.992000000000001</v>
          </cell>
          <cell r="AR133">
            <v>16.992000000000001</v>
          </cell>
          <cell r="AS133">
            <v>16.992000000000001</v>
          </cell>
          <cell r="AT133">
            <v>16.992000000000001</v>
          </cell>
          <cell r="AU133">
            <v>0</v>
          </cell>
          <cell r="AV133">
            <v>0</v>
          </cell>
          <cell r="AW133">
            <v>0</v>
          </cell>
          <cell r="AX133">
            <v>0</v>
          </cell>
          <cell r="AY133">
            <v>0</v>
          </cell>
          <cell r="AZ133">
            <v>0</v>
          </cell>
          <cell r="BA133">
            <v>0</v>
          </cell>
          <cell r="BB133">
            <v>0</v>
          </cell>
          <cell r="BC133">
            <v>0</v>
          </cell>
          <cell r="BD133">
            <v>0</v>
          </cell>
          <cell r="BE133">
            <v>0</v>
          </cell>
          <cell r="BF133">
            <v>0</v>
          </cell>
          <cell r="BG133">
            <v>0</v>
          </cell>
          <cell r="BH133">
            <v>0</v>
          </cell>
          <cell r="BI133">
            <v>0</v>
          </cell>
          <cell r="BJ133">
            <v>0</v>
          </cell>
          <cell r="BK133">
            <v>0</v>
          </cell>
          <cell r="BL133">
            <v>0</v>
          </cell>
          <cell r="BM133">
            <v>0</v>
          </cell>
          <cell r="BN133">
            <v>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row>
        <row r="134">
          <cell r="Q134" t="str">
            <v>Relative to Capital Base</v>
          </cell>
          <cell r="S134" t="str">
            <v>%</v>
          </cell>
          <cell r="AE134">
            <v>7.4999999999999997E-3</v>
          </cell>
          <cell r="AF134">
            <v>0.03</v>
          </cell>
          <cell r="AG134">
            <v>0.03</v>
          </cell>
          <cell r="AH134">
            <v>0.03</v>
          </cell>
          <cell r="AI134">
            <v>0.03</v>
          </cell>
          <cell r="AJ134">
            <v>0.03</v>
          </cell>
          <cell r="AK134">
            <v>0.03</v>
          </cell>
          <cell r="AL134">
            <v>0.03</v>
          </cell>
          <cell r="AM134">
            <v>0.03</v>
          </cell>
          <cell r="AN134">
            <v>0.03</v>
          </cell>
          <cell r="AO134">
            <v>0.03</v>
          </cell>
          <cell r="AP134">
            <v>0.03</v>
          </cell>
          <cell r="AQ134">
            <v>0.03</v>
          </cell>
          <cell r="AR134">
            <v>0.03</v>
          </cell>
          <cell r="AS134">
            <v>0.03</v>
          </cell>
          <cell r="AT134">
            <v>0.03</v>
          </cell>
        </row>
        <row r="135">
          <cell r="Q135" t="str">
            <v>Other</v>
          </cell>
          <cell r="S135" t="str">
            <v>mn €</v>
          </cell>
          <cell r="T135">
            <v>0</v>
          </cell>
          <cell r="U135">
            <v>0</v>
          </cell>
          <cell r="V135">
            <v>0</v>
          </cell>
          <cell r="W135">
            <v>0</v>
          </cell>
          <cell r="X135">
            <v>0</v>
          </cell>
          <cell r="Y135">
            <v>0</v>
          </cell>
          <cell r="Z135">
            <v>0</v>
          </cell>
          <cell r="AA135">
            <v>0</v>
          </cell>
          <cell r="AB135">
            <v>0</v>
          </cell>
          <cell r="AC135">
            <v>0</v>
          </cell>
          <cell r="AD135">
            <v>0</v>
          </cell>
          <cell r="AE135">
            <v>2.8320000000000003</v>
          </cell>
          <cell r="AF135">
            <v>11.328000000000001</v>
          </cell>
          <cell r="AG135">
            <v>11.328000000000001</v>
          </cell>
          <cell r="AH135">
            <v>11.328000000000001</v>
          </cell>
          <cell r="AI135">
            <v>11.328000000000001</v>
          </cell>
          <cell r="AJ135">
            <v>11.328000000000001</v>
          </cell>
          <cell r="AK135">
            <v>11.328000000000001</v>
          </cell>
          <cell r="AL135">
            <v>11.328000000000001</v>
          </cell>
          <cell r="AM135">
            <v>11.328000000000001</v>
          </cell>
          <cell r="AN135">
            <v>11.328000000000001</v>
          </cell>
          <cell r="AO135">
            <v>11.328000000000001</v>
          </cell>
          <cell r="AP135">
            <v>11.328000000000001</v>
          </cell>
          <cell r="AQ135">
            <v>11.328000000000001</v>
          </cell>
          <cell r="AR135">
            <v>11.328000000000001</v>
          </cell>
          <cell r="AS135">
            <v>11.328000000000001</v>
          </cell>
          <cell r="AT135">
            <v>11.328000000000001</v>
          </cell>
          <cell r="AU135">
            <v>0</v>
          </cell>
          <cell r="AV135">
            <v>0</v>
          </cell>
          <cell r="AW135">
            <v>0</v>
          </cell>
          <cell r="AX135">
            <v>0</v>
          </cell>
          <cell r="AY135">
            <v>0</v>
          </cell>
          <cell r="AZ135">
            <v>0</v>
          </cell>
          <cell r="BA135">
            <v>0</v>
          </cell>
          <cell r="BB135">
            <v>0</v>
          </cell>
          <cell r="BC135">
            <v>0</v>
          </cell>
          <cell r="BD135">
            <v>0</v>
          </cell>
          <cell r="BE135">
            <v>0</v>
          </cell>
          <cell r="BF135">
            <v>0</v>
          </cell>
          <cell r="BG135">
            <v>0</v>
          </cell>
          <cell r="BH135">
            <v>0</v>
          </cell>
          <cell r="BI135">
            <v>0</v>
          </cell>
          <cell r="BJ135">
            <v>0</v>
          </cell>
          <cell r="BK135">
            <v>0</v>
          </cell>
          <cell r="BL135">
            <v>0</v>
          </cell>
          <cell r="BM135">
            <v>0</v>
          </cell>
          <cell r="BN135">
            <v>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row>
        <row r="136">
          <cell r="Q136" t="str">
            <v>Relative to Capital Base</v>
          </cell>
          <cell r="S136" t="str">
            <v>%</v>
          </cell>
          <cell r="AE136">
            <v>5.0000000000000001E-3</v>
          </cell>
          <cell r="AF136">
            <v>0.02</v>
          </cell>
          <cell r="AG136">
            <v>0.02</v>
          </cell>
          <cell r="AH136">
            <v>0.02</v>
          </cell>
          <cell r="AI136">
            <v>0.02</v>
          </cell>
          <cell r="AJ136">
            <v>0.02</v>
          </cell>
          <cell r="AK136">
            <v>0.02</v>
          </cell>
          <cell r="AL136">
            <v>0.02</v>
          </cell>
          <cell r="AM136">
            <v>0.02</v>
          </cell>
          <cell r="AN136">
            <v>0.02</v>
          </cell>
          <cell r="AO136">
            <v>0.02</v>
          </cell>
          <cell r="AP136">
            <v>0.02</v>
          </cell>
          <cell r="AQ136">
            <v>0.02</v>
          </cell>
          <cell r="AR136">
            <v>0.02</v>
          </cell>
          <cell r="AS136">
            <v>0.02</v>
          </cell>
          <cell r="AT136">
            <v>0.02</v>
          </cell>
        </row>
        <row r="137">
          <cell r="Q137" t="str">
            <v>Capacity Utilization</v>
          </cell>
          <cell r="S137" t="str">
            <v>%</v>
          </cell>
          <cell r="T137">
            <v>0</v>
          </cell>
          <cell r="U137">
            <v>0</v>
          </cell>
          <cell r="V137">
            <v>0</v>
          </cell>
          <cell r="W137">
            <v>0</v>
          </cell>
          <cell r="X137">
            <v>0</v>
          </cell>
          <cell r="Y137">
            <v>0</v>
          </cell>
          <cell r="Z137">
            <v>0</v>
          </cell>
          <cell r="AA137">
            <v>0</v>
          </cell>
          <cell r="AB137">
            <v>0</v>
          </cell>
          <cell r="AC137">
            <v>0</v>
          </cell>
          <cell r="AD137">
            <v>0</v>
          </cell>
          <cell r="AE137">
            <v>0</v>
          </cell>
          <cell r="AF137">
            <v>0.15833333333333333</v>
          </cell>
          <cell r="AG137">
            <v>0.391125</v>
          </cell>
          <cell r="AH137">
            <v>0.75145833333333334</v>
          </cell>
          <cell r="AI137">
            <v>0.8354166666666667</v>
          </cell>
          <cell r="AJ137">
            <v>0.8354166666666667</v>
          </cell>
          <cell r="AK137">
            <v>0.8354166666666667</v>
          </cell>
          <cell r="AL137">
            <v>0.8354166666666667</v>
          </cell>
          <cell r="AM137">
            <v>0.8354166666666667</v>
          </cell>
          <cell r="AN137">
            <v>0.8354166666666667</v>
          </cell>
          <cell r="AO137">
            <v>0.8354166666666667</v>
          </cell>
          <cell r="AP137">
            <v>0.8354166666666667</v>
          </cell>
          <cell r="AQ137">
            <v>0.8354166666666667</v>
          </cell>
          <cell r="AR137">
            <v>0.8354166666666667</v>
          </cell>
          <cell r="AS137">
            <v>0.8354166666666667</v>
          </cell>
          <cell r="AT137">
            <v>0.8354166666666667</v>
          </cell>
          <cell r="AU137">
            <v>0</v>
          </cell>
          <cell r="AV137">
            <v>0</v>
          </cell>
          <cell r="AW137">
            <v>0</v>
          </cell>
          <cell r="AX137">
            <v>0</v>
          </cell>
          <cell r="AY137">
            <v>0</v>
          </cell>
          <cell r="AZ137">
            <v>0</v>
          </cell>
          <cell r="BA137">
            <v>0</v>
          </cell>
          <cell r="BB137">
            <v>0</v>
          </cell>
          <cell r="BC137">
            <v>0</v>
          </cell>
          <cell r="BD137">
            <v>0</v>
          </cell>
          <cell r="BE137">
            <v>0</v>
          </cell>
          <cell r="BF137">
            <v>0</v>
          </cell>
          <cell r="BG137">
            <v>0</v>
          </cell>
          <cell r="BH137">
            <v>0</v>
          </cell>
          <cell r="BI137">
            <v>0</v>
          </cell>
          <cell r="BJ137">
            <v>0</v>
          </cell>
          <cell r="BK137">
            <v>0</v>
          </cell>
          <cell r="BL137">
            <v>0</v>
          </cell>
          <cell r="BM137">
            <v>0</v>
          </cell>
          <cell r="BN137">
            <v>0</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row>
        <row r="138">
          <cell r="Q138" t="str">
            <v>NCA_Customer_PCAM</v>
          </cell>
          <cell r="S138" t="str">
            <v>%</v>
          </cell>
          <cell r="T138">
            <v>0</v>
          </cell>
          <cell r="U138">
            <v>0</v>
          </cell>
          <cell r="V138">
            <v>0</v>
          </cell>
          <cell r="W138">
            <v>0</v>
          </cell>
          <cell r="X138">
            <v>0</v>
          </cell>
          <cell r="Y138">
            <v>0</v>
          </cell>
          <cell r="Z138">
            <v>0</v>
          </cell>
          <cell r="AA138">
            <v>0</v>
          </cell>
          <cell r="AB138">
            <v>0</v>
          </cell>
          <cell r="AC138">
            <v>0</v>
          </cell>
          <cell r="AD138">
            <v>0</v>
          </cell>
          <cell r="AE138">
            <v>0</v>
          </cell>
          <cell r="AF138">
            <v>0.15833333333333333</v>
          </cell>
          <cell r="AG138">
            <v>0.391125</v>
          </cell>
          <cell r="AH138">
            <v>0.75145833333333334</v>
          </cell>
          <cell r="AI138">
            <v>0.8354166666666667</v>
          </cell>
          <cell r="AJ138">
            <v>0.8354166666666667</v>
          </cell>
          <cell r="AK138">
            <v>0.8354166666666667</v>
          </cell>
          <cell r="AL138">
            <v>0.8354166666666667</v>
          </cell>
          <cell r="AM138">
            <v>0.8354166666666667</v>
          </cell>
          <cell r="AN138">
            <v>0.8354166666666667</v>
          </cell>
          <cell r="AO138">
            <v>0.8354166666666667</v>
          </cell>
          <cell r="AP138">
            <v>0.8354166666666667</v>
          </cell>
          <cell r="AQ138">
            <v>0.8354166666666667</v>
          </cell>
          <cell r="AR138">
            <v>0.8354166666666667</v>
          </cell>
          <cell r="AS138">
            <v>0.8354166666666667</v>
          </cell>
          <cell r="AT138">
            <v>0.8354166666666667</v>
          </cell>
          <cell r="AU138">
            <v>0</v>
          </cell>
          <cell r="AV138">
            <v>0</v>
          </cell>
          <cell r="AW138">
            <v>0</v>
          </cell>
          <cell r="AX138">
            <v>0</v>
          </cell>
          <cell r="AY138">
            <v>0</v>
          </cell>
          <cell r="AZ138">
            <v>0</v>
          </cell>
          <cell r="BA138">
            <v>0</v>
          </cell>
          <cell r="BB138">
            <v>0</v>
          </cell>
          <cell r="BC138">
            <v>0</v>
          </cell>
          <cell r="BD138">
            <v>0</v>
          </cell>
          <cell r="BE138">
            <v>0</v>
          </cell>
          <cell r="BF138">
            <v>0</v>
          </cell>
          <cell r="BG138">
            <v>0</v>
          </cell>
          <cell r="BH138">
            <v>0</v>
          </cell>
          <cell r="BI138">
            <v>0</v>
          </cell>
          <cell r="BJ138">
            <v>0</v>
          </cell>
          <cell r="BK138">
            <v>0</v>
          </cell>
          <cell r="BL138">
            <v>0</v>
          </cell>
          <cell r="BM138">
            <v>0</v>
          </cell>
          <cell r="BN138">
            <v>0</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row>
        <row r="139">
          <cell r="Q139" t="str">
            <v>NCA_BASF_PCAM</v>
          </cell>
          <cell r="S139" t="str">
            <v>%</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v>
          </cell>
          <cell r="AP139">
            <v>0</v>
          </cell>
          <cell r="AQ139">
            <v>0</v>
          </cell>
          <cell r="AR139">
            <v>0</v>
          </cell>
          <cell r="AS139">
            <v>0</v>
          </cell>
          <cell r="AT139">
            <v>0</v>
          </cell>
          <cell r="AU139">
            <v>0</v>
          </cell>
          <cell r="AV139">
            <v>0</v>
          </cell>
          <cell r="AW139">
            <v>0</v>
          </cell>
          <cell r="AX139">
            <v>0</v>
          </cell>
          <cell r="AY139">
            <v>0</v>
          </cell>
          <cell r="AZ139">
            <v>0</v>
          </cell>
          <cell r="BA139">
            <v>0</v>
          </cell>
          <cell r="BB139">
            <v>0</v>
          </cell>
          <cell r="BC139">
            <v>0</v>
          </cell>
          <cell r="BD139">
            <v>0</v>
          </cell>
          <cell r="BE139">
            <v>0</v>
          </cell>
          <cell r="BF139">
            <v>0</v>
          </cell>
          <cell r="BG139">
            <v>0</v>
          </cell>
          <cell r="BH139">
            <v>0</v>
          </cell>
          <cell r="BI139">
            <v>0</v>
          </cell>
          <cell r="BJ139">
            <v>0</v>
          </cell>
          <cell r="BK139">
            <v>0</v>
          </cell>
          <cell r="BL139">
            <v>0</v>
          </cell>
          <cell r="BM139">
            <v>0</v>
          </cell>
          <cell r="BN139">
            <v>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row>
        <row r="140">
          <cell r="Q140" t="str">
            <v>Depreciation</v>
          </cell>
          <cell r="S140" t="str">
            <v>mn €</v>
          </cell>
          <cell r="T140">
            <v>0</v>
          </cell>
          <cell r="U140">
            <v>0</v>
          </cell>
          <cell r="V140">
            <v>0</v>
          </cell>
          <cell r="W140">
            <v>0</v>
          </cell>
          <cell r="X140">
            <v>0</v>
          </cell>
          <cell r="Y140">
            <v>0</v>
          </cell>
          <cell r="Z140">
            <v>0</v>
          </cell>
          <cell r="AA140">
            <v>0</v>
          </cell>
          <cell r="AB140">
            <v>0</v>
          </cell>
          <cell r="AC140">
            <v>0</v>
          </cell>
          <cell r="AD140">
            <v>0</v>
          </cell>
          <cell r="AE140">
            <v>0</v>
          </cell>
          <cell r="AF140">
            <v>7.0634958018018024</v>
          </cell>
          <cell r="AG140">
            <v>19.965022560000001</v>
          </cell>
          <cell r="AH140">
            <v>38.358280800000003</v>
          </cell>
          <cell r="AI140">
            <v>42.643944000000005</v>
          </cell>
          <cell r="AJ140">
            <v>42.643944000000005</v>
          </cell>
          <cell r="AK140">
            <v>42.643944000000005</v>
          </cell>
          <cell r="AL140">
            <v>42.643944000000005</v>
          </cell>
          <cell r="AM140">
            <v>42.643944000000005</v>
          </cell>
          <cell r="AN140">
            <v>42.643944000000005</v>
          </cell>
          <cell r="AO140">
            <v>3.1160373333333338</v>
          </cell>
          <cell r="AP140">
            <v>3.1160373333333338</v>
          </cell>
          <cell r="AQ140">
            <v>3.1160373333333338</v>
          </cell>
          <cell r="AR140">
            <v>3.1160373333333338</v>
          </cell>
          <cell r="AS140">
            <v>3.1160373333333338</v>
          </cell>
          <cell r="AT140">
            <v>3.1160373333333338</v>
          </cell>
          <cell r="AU140">
            <v>0</v>
          </cell>
          <cell r="AV140">
            <v>0</v>
          </cell>
          <cell r="AW140">
            <v>0</v>
          </cell>
          <cell r="AX140">
            <v>0</v>
          </cell>
          <cell r="AY140">
            <v>0</v>
          </cell>
          <cell r="AZ140">
            <v>0</v>
          </cell>
          <cell r="BA140">
            <v>0</v>
          </cell>
          <cell r="BB140">
            <v>0</v>
          </cell>
          <cell r="BC140">
            <v>0</v>
          </cell>
          <cell r="BD140">
            <v>0</v>
          </cell>
          <cell r="BE140">
            <v>0</v>
          </cell>
          <cell r="BF140">
            <v>0</v>
          </cell>
          <cell r="BG140">
            <v>0</v>
          </cell>
          <cell r="BH140">
            <v>0</v>
          </cell>
          <cell r="BI140">
            <v>0</v>
          </cell>
          <cell r="BJ140">
            <v>0</v>
          </cell>
          <cell r="BK140">
            <v>0</v>
          </cell>
          <cell r="BL140">
            <v>0</v>
          </cell>
          <cell r="BM140">
            <v>0</v>
          </cell>
          <cell r="BN140">
            <v>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row>
        <row r="141">
          <cell r="Q141" t="str">
            <v>Total depreciation</v>
          </cell>
          <cell r="S141" t="str">
            <v>mn €</v>
          </cell>
          <cell r="T141">
            <v>0</v>
          </cell>
          <cell r="U141">
            <v>0</v>
          </cell>
          <cell r="V141">
            <v>0</v>
          </cell>
          <cell r="W141">
            <v>0</v>
          </cell>
          <cell r="X141">
            <v>0</v>
          </cell>
          <cell r="Y141">
            <v>0</v>
          </cell>
          <cell r="Z141">
            <v>0</v>
          </cell>
          <cell r="AA141">
            <v>0</v>
          </cell>
          <cell r="AB141">
            <v>0</v>
          </cell>
          <cell r="AC141">
            <v>0</v>
          </cell>
          <cell r="AD141">
            <v>0</v>
          </cell>
          <cell r="AE141">
            <v>41.366957837837838</v>
          </cell>
          <cell r="AF141">
            <v>44.61155243243244</v>
          </cell>
          <cell r="AG141">
            <v>51.045120000000004</v>
          </cell>
          <cell r="AH141">
            <v>51.045120000000004</v>
          </cell>
          <cell r="AI141">
            <v>51.045120000000004</v>
          </cell>
          <cell r="AJ141">
            <v>51.045120000000004</v>
          </cell>
          <cell r="AK141">
            <v>51.045120000000004</v>
          </cell>
          <cell r="AL141">
            <v>51.045120000000004</v>
          </cell>
          <cell r="AM141">
            <v>51.045120000000004</v>
          </cell>
          <cell r="AN141">
            <v>51.045120000000004</v>
          </cell>
          <cell r="AO141">
            <v>3.7299200000000003</v>
          </cell>
          <cell r="AP141">
            <v>3.7299200000000003</v>
          </cell>
          <cell r="AQ141">
            <v>3.7299200000000003</v>
          </cell>
          <cell r="AR141">
            <v>3.7299200000000003</v>
          </cell>
          <cell r="AS141">
            <v>3.7299200000000003</v>
          </cell>
          <cell r="AT141">
            <v>3.7299200000000003</v>
          </cell>
          <cell r="AU141">
            <v>3.7299200000000003</v>
          </cell>
          <cell r="AV141">
            <v>3.7299200000000003</v>
          </cell>
          <cell r="AW141">
            <v>3.7299200000000003</v>
          </cell>
          <cell r="AX141">
            <v>3.7299200000000003</v>
          </cell>
          <cell r="AY141">
            <v>3.7299200000000003</v>
          </cell>
          <cell r="AZ141">
            <v>3.7299200000000003</v>
          </cell>
          <cell r="BA141">
            <v>3.7299200000000003</v>
          </cell>
          <cell r="BB141">
            <v>3.7299200000000003</v>
          </cell>
          <cell r="BC141">
            <v>3.7299200000000003</v>
          </cell>
          <cell r="BD141">
            <v>0</v>
          </cell>
          <cell r="BE141">
            <v>0</v>
          </cell>
          <cell r="BF141">
            <v>0</v>
          </cell>
          <cell r="BG141">
            <v>0</v>
          </cell>
          <cell r="BH141">
            <v>0</v>
          </cell>
          <cell r="BI141">
            <v>0</v>
          </cell>
          <cell r="BJ141">
            <v>0</v>
          </cell>
          <cell r="BK141">
            <v>0</v>
          </cell>
          <cell r="BL141">
            <v>0</v>
          </cell>
          <cell r="BM141">
            <v>0</v>
          </cell>
          <cell r="BN141">
            <v>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row>
        <row r="142">
          <cell r="Q142" t="str">
            <v>Equipment</v>
          </cell>
          <cell r="S142" t="str">
            <v>mn €</v>
          </cell>
          <cell r="T142">
            <v>0</v>
          </cell>
          <cell r="U142">
            <v>0</v>
          </cell>
          <cell r="V142">
            <v>0</v>
          </cell>
          <cell r="W142">
            <v>0</v>
          </cell>
          <cell r="X142">
            <v>0</v>
          </cell>
          <cell r="Y142">
            <v>0</v>
          </cell>
          <cell r="Z142">
            <v>0</v>
          </cell>
          <cell r="AA142">
            <v>0</v>
          </cell>
          <cell r="AB142">
            <v>0</v>
          </cell>
          <cell r="AC142">
            <v>0</v>
          </cell>
          <cell r="AD142">
            <v>0</v>
          </cell>
          <cell r="AE142">
            <v>38.144929729729732</v>
          </cell>
          <cell r="AF142">
            <v>41.219254054054062</v>
          </cell>
          <cell r="AG142">
            <v>47.315200000000004</v>
          </cell>
          <cell r="AH142">
            <v>47.315200000000004</v>
          </cell>
          <cell r="AI142">
            <v>47.315200000000004</v>
          </cell>
          <cell r="AJ142">
            <v>47.315200000000004</v>
          </cell>
          <cell r="AK142">
            <v>47.315200000000004</v>
          </cell>
          <cell r="AL142">
            <v>47.315200000000004</v>
          </cell>
          <cell r="AM142">
            <v>47.315200000000004</v>
          </cell>
          <cell r="AN142">
            <v>47.315200000000004</v>
          </cell>
          <cell r="AO142">
            <v>0</v>
          </cell>
          <cell r="AP142">
            <v>0</v>
          </cell>
          <cell r="AQ142">
            <v>0</v>
          </cell>
          <cell r="AR142">
            <v>0</v>
          </cell>
          <cell r="AS142">
            <v>0</v>
          </cell>
          <cell r="AT142">
            <v>0</v>
          </cell>
          <cell r="AU142">
            <v>0</v>
          </cell>
          <cell r="AV142">
            <v>0</v>
          </cell>
          <cell r="AW142">
            <v>0</v>
          </cell>
          <cell r="AX142">
            <v>0</v>
          </cell>
          <cell r="AY142">
            <v>0</v>
          </cell>
          <cell r="AZ142">
            <v>0</v>
          </cell>
          <cell r="BA142">
            <v>0</v>
          </cell>
          <cell r="BB142">
            <v>0</v>
          </cell>
          <cell r="BC142">
            <v>0</v>
          </cell>
          <cell r="BD142">
            <v>0</v>
          </cell>
          <cell r="BE142">
            <v>0</v>
          </cell>
          <cell r="BF142">
            <v>0</v>
          </cell>
          <cell r="BG142">
            <v>0</v>
          </cell>
          <cell r="BH142">
            <v>0</v>
          </cell>
          <cell r="BI142">
            <v>0</v>
          </cell>
          <cell r="BJ142">
            <v>0</v>
          </cell>
          <cell r="BK142">
            <v>0</v>
          </cell>
          <cell r="BL142">
            <v>0</v>
          </cell>
          <cell r="BM142">
            <v>0</v>
          </cell>
          <cell r="BN142">
            <v>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row>
        <row r="143">
          <cell r="Q143" t="str">
            <v>Building</v>
          </cell>
          <cell r="S143" t="str">
            <v>mn €</v>
          </cell>
          <cell r="T143">
            <v>0</v>
          </cell>
          <cell r="U143">
            <v>0</v>
          </cell>
          <cell r="V143">
            <v>0</v>
          </cell>
          <cell r="W143">
            <v>0</v>
          </cell>
          <cell r="X143">
            <v>0</v>
          </cell>
          <cell r="Y143">
            <v>0</v>
          </cell>
          <cell r="Z143">
            <v>0</v>
          </cell>
          <cell r="AA143">
            <v>0</v>
          </cell>
          <cell r="AB143">
            <v>0</v>
          </cell>
          <cell r="AC143">
            <v>0</v>
          </cell>
          <cell r="AD143">
            <v>0</v>
          </cell>
          <cell r="AE143">
            <v>3.2220281081081086</v>
          </cell>
          <cell r="AF143">
            <v>3.3922983783783787</v>
          </cell>
          <cell r="AG143">
            <v>3.7299200000000003</v>
          </cell>
          <cell r="AH143">
            <v>3.7299200000000003</v>
          </cell>
          <cell r="AI143">
            <v>3.7299200000000003</v>
          </cell>
          <cell r="AJ143">
            <v>3.7299200000000003</v>
          </cell>
          <cell r="AK143">
            <v>3.7299200000000003</v>
          </cell>
          <cell r="AL143">
            <v>3.7299200000000003</v>
          </cell>
          <cell r="AM143">
            <v>3.7299200000000003</v>
          </cell>
          <cell r="AN143">
            <v>3.7299200000000003</v>
          </cell>
          <cell r="AO143">
            <v>3.7299200000000003</v>
          </cell>
          <cell r="AP143">
            <v>3.7299200000000003</v>
          </cell>
          <cell r="AQ143">
            <v>3.7299200000000003</v>
          </cell>
          <cell r="AR143">
            <v>3.7299200000000003</v>
          </cell>
          <cell r="AS143">
            <v>3.7299200000000003</v>
          </cell>
          <cell r="AT143">
            <v>3.7299200000000003</v>
          </cell>
          <cell r="AU143">
            <v>3.7299200000000003</v>
          </cell>
          <cell r="AV143">
            <v>3.7299200000000003</v>
          </cell>
          <cell r="AW143">
            <v>3.7299200000000003</v>
          </cell>
          <cell r="AX143">
            <v>3.7299200000000003</v>
          </cell>
          <cell r="AY143">
            <v>3.7299200000000003</v>
          </cell>
          <cell r="AZ143">
            <v>3.7299200000000003</v>
          </cell>
          <cell r="BA143">
            <v>3.7299200000000003</v>
          </cell>
          <cell r="BB143">
            <v>3.7299200000000003</v>
          </cell>
          <cell r="BC143">
            <v>3.7299200000000003</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row>
        <row r="144">
          <cell r="Q144" t="str">
            <v>Others</v>
          </cell>
          <cell r="S144" t="str">
            <v>mn €</v>
          </cell>
          <cell r="T144">
            <v>0</v>
          </cell>
          <cell r="U144">
            <v>0</v>
          </cell>
          <cell r="V144">
            <v>0</v>
          </cell>
          <cell r="W144">
            <v>0</v>
          </cell>
          <cell r="X144">
            <v>0</v>
          </cell>
          <cell r="Y144">
            <v>0</v>
          </cell>
          <cell r="Z144">
            <v>0</v>
          </cell>
          <cell r="AA144">
            <v>0</v>
          </cell>
          <cell r="AB144">
            <v>0</v>
          </cell>
          <cell r="AC144">
            <v>0</v>
          </cell>
          <cell r="AD144">
            <v>0</v>
          </cell>
          <cell r="AE144">
            <v>0</v>
          </cell>
          <cell r="AF144">
            <v>0</v>
          </cell>
          <cell r="AG144">
            <v>0</v>
          </cell>
          <cell r="AH144">
            <v>0</v>
          </cell>
          <cell r="AI144">
            <v>0</v>
          </cell>
          <cell r="AJ144">
            <v>0</v>
          </cell>
          <cell r="AK144">
            <v>0</v>
          </cell>
          <cell r="AL144">
            <v>0</v>
          </cell>
          <cell r="AM144">
            <v>0</v>
          </cell>
          <cell r="AN144">
            <v>0</v>
          </cell>
          <cell r="AO144">
            <v>0</v>
          </cell>
          <cell r="AP144">
            <v>0</v>
          </cell>
          <cell r="AQ144">
            <v>0</v>
          </cell>
          <cell r="AR144">
            <v>0</v>
          </cell>
          <cell r="AS144">
            <v>0</v>
          </cell>
          <cell r="AT144">
            <v>0</v>
          </cell>
          <cell r="AU144">
            <v>0</v>
          </cell>
          <cell r="AV144">
            <v>0</v>
          </cell>
          <cell r="AW144">
            <v>0</v>
          </cell>
          <cell r="AX144">
            <v>0</v>
          </cell>
          <cell r="AY144">
            <v>0</v>
          </cell>
          <cell r="AZ144">
            <v>0</v>
          </cell>
          <cell r="BA144">
            <v>0</v>
          </cell>
          <cell r="BB144">
            <v>0</v>
          </cell>
          <cell r="BC144">
            <v>0</v>
          </cell>
          <cell r="BD144">
            <v>0</v>
          </cell>
          <cell r="BE144">
            <v>0</v>
          </cell>
          <cell r="BF144">
            <v>0</v>
          </cell>
          <cell r="BG144">
            <v>0</v>
          </cell>
          <cell r="BH144">
            <v>0</v>
          </cell>
          <cell r="BI144">
            <v>0</v>
          </cell>
          <cell r="BJ144">
            <v>0</v>
          </cell>
          <cell r="BK144">
            <v>0</v>
          </cell>
          <cell r="BL144">
            <v>0</v>
          </cell>
          <cell r="BM144">
            <v>0</v>
          </cell>
          <cell r="BN144">
            <v>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row>
        <row r="145">
          <cell r="Q145" t="str">
            <v>Shipping costs</v>
          </cell>
          <cell r="S145" t="str">
            <v>mn €</v>
          </cell>
        </row>
        <row r="146">
          <cell r="Q146" t="str">
            <v>Selling costs</v>
          </cell>
          <cell r="S146" t="str">
            <v>mn €</v>
          </cell>
          <cell r="AE146">
            <v>0</v>
          </cell>
          <cell r="AF146">
            <v>0.23749999999999999</v>
          </cell>
          <cell r="AG146">
            <v>0.58668750000000003</v>
          </cell>
          <cell r="AH146">
            <v>1.1271875</v>
          </cell>
          <cell r="AI146">
            <v>1.253125</v>
          </cell>
          <cell r="AJ146">
            <v>1.253125</v>
          </cell>
          <cell r="AK146">
            <v>1.253125</v>
          </cell>
          <cell r="AL146">
            <v>1.253125</v>
          </cell>
          <cell r="AM146">
            <v>1.253125</v>
          </cell>
          <cell r="AN146">
            <v>1.253125</v>
          </cell>
          <cell r="AO146">
            <v>1.253125</v>
          </cell>
          <cell r="AP146">
            <v>1.253125</v>
          </cell>
          <cell r="AQ146">
            <v>1.253125</v>
          </cell>
          <cell r="AR146">
            <v>1.253125</v>
          </cell>
          <cell r="AS146">
            <v>1.253125</v>
          </cell>
          <cell r="AT146">
            <v>1.253125</v>
          </cell>
        </row>
        <row r="147">
          <cell r="Q147" t="str">
            <v>Other CM2 effects</v>
          </cell>
          <cell r="S147" t="str">
            <v>mn €</v>
          </cell>
        </row>
        <row r="148">
          <cell r="Q148" t="str">
            <v>Contribution Margin 2</v>
          </cell>
          <cell r="S148" t="str">
            <v>mn €</v>
          </cell>
          <cell r="T148">
            <v>0</v>
          </cell>
          <cell r="U148">
            <v>0</v>
          </cell>
          <cell r="V148">
            <v>0</v>
          </cell>
          <cell r="W148">
            <v>0</v>
          </cell>
          <cell r="X148">
            <v>0</v>
          </cell>
          <cell r="Y148">
            <v>0</v>
          </cell>
          <cell r="Z148">
            <v>0</v>
          </cell>
          <cell r="AA148">
            <v>0</v>
          </cell>
          <cell r="AB148">
            <v>0</v>
          </cell>
          <cell r="AC148">
            <v>0</v>
          </cell>
          <cell r="AD148">
            <v>0</v>
          </cell>
          <cell r="AE148">
            <v>-5.5825495935958172</v>
          </cell>
          <cell r="AF148">
            <v>-0.16570925517510027</v>
          </cell>
          <cell r="AG148">
            <v>3.2663407484775604</v>
          </cell>
          <cell r="AH148">
            <v>6.2073452182890634</v>
          </cell>
          <cell r="AI148">
            <v>6.6096314578119575</v>
          </cell>
          <cell r="AJ148">
            <v>6.3122078591165831</v>
          </cell>
          <cell r="AK148">
            <v>5.9730663067344807</v>
          </cell>
          <cell r="AL148">
            <v>6.5051080559047563</v>
          </cell>
          <cell r="AM148">
            <v>6.986004100525335</v>
          </cell>
          <cell r="AN148">
            <v>7.2157116076750185</v>
          </cell>
          <cell r="AO148">
            <v>47.215669415183903</v>
          </cell>
          <cell r="AP148">
            <v>47.691304859072361</v>
          </cell>
          <cell r="AQ148">
            <v>48.172387252519854</v>
          </cell>
          <cell r="AR148">
            <v>48.658948505204641</v>
          </cell>
          <cell r="AS148">
            <v>49.149100501459522</v>
          </cell>
          <cell r="AT148">
            <v>49.982539228253955</v>
          </cell>
          <cell r="AU148">
            <v>0</v>
          </cell>
          <cell r="AV148">
            <v>0</v>
          </cell>
          <cell r="AW148">
            <v>0</v>
          </cell>
          <cell r="AX148">
            <v>0</v>
          </cell>
          <cell r="AY148">
            <v>0</v>
          </cell>
          <cell r="AZ148">
            <v>0</v>
          </cell>
          <cell r="BA148">
            <v>0</v>
          </cell>
          <cell r="BB148">
            <v>0</v>
          </cell>
          <cell r="BC148">
            <v>0</v>
          </cell>
          <cell r="BD148">
            <v>0</v>
          </cell>
          <cell r="BE148">
            <v>0</v>
          </cell>
          <cell r="BF148">
            <v>0</v>
          </cell>
          <cell r="BG148">
            <v>0</v>
          </cell>
          <cell r="BH148">
            <v>0</v>
          </cell>
          <cell r="BI148">
            <v>0</v>
          </cell>
          <cell r="BJ148">
            <v>0</v>
          </cell>
          <cell r="BK148">
            <v>0</v>
          </cell>
          <cell r="BL148">
            <v>0</v>
          </cell>
          <cell r="BM148">
            <v>0</v>
          </cell>
          <cell r="BN148">
            <v>0</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row>
        <row r="149">
          <cell r="Q149" t="str">
            <v>CM2 (relative to Net Sales)</v>
          </cell>
          <cell r="S149" t="str">
            <v>%</v>
          </cell>
          <cell r="T149">
            <v>0</v>
          </cell>
          <cell r="U149">
            <v>0</v>
          </cell>
          <cell r="V149">
            <v>0</v>
          </cell>
          <cell r="W149">
            <v>0</v>
          </cell>
          <cell r="X149">
            <v>0</v>
          </cell>
          <cell r="Y149">
            <v>0</v>
          </cell>
          <cell r="Z149">
            <v>0</v>
          </cell>
          <cell r="AA149">
            <v>0</v>
          </cell>
          <cell r="AB149">
            <v>0</v>
          </cell>
          <cell r="AC149">
            <v>0</v>
          </cell>
          <cell r="AD149">
            <v>0</v>
          </cell>
          <cell r="AE149">
            <v>0</v>
          </cell>
          <cell r="AF149">
            <v>-1.7384411027209759E-3</v>
          </cell>
          <cell r="AG149">
            <v>1.3260558374115636E-2</v>
          </cell>
          <cell r="AH149">
            <v>1.3262955508204484E-2</v>
          </cell>
          <cell r="AI149">
            <v>1.2846257846657973E-2</v>
          </cell>
          <cell r="AJ149">
            <v>1.2407499592925154E-2</v>
          </cell>
          <cell r="AK149">
            <v>1.1700487394820535E-2</v>
          </cell>
          <cell r="AL149">
            <v>1.2698576014647413E-2</v>
          </cell>
          <cell r="AM149">
            <v>1.3589812264982119E-2</v>
          </cell>
          <cell r="AN149">
            <v>1.3987435421994892E-2</v>
          </cell>
          <cell r="AO149">
            <v>9.1203089242959334E-2</v>
          </cell>
          <cell r="AP149">
            <v>9.1794615972172658E-2</v>
          </cell>
          <cell r="AQ149">
            <v>9.2389132158696693E-2</v>
          </cell>
          <cell r="AR149">
            <v>9.2986571144403868E-2</v>
          </cell>
          <cell r="AS149">
            <v>9.3583209575273316E-2</v>
          </cell>
          <cell r="AT149">
            <v>9.4823406215372663E-2</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row>
        <row r="150">
          <cell r="Q150" t="str">
            <v>CM2 (per Unit of Volume of Products)</v>
          </cell>
          <cell r="S150" t="str">
            <v>€ / t</v>
          </cell>
          <cell r="T150">
            <v>0</v>
          </cell>
          <cell r="U150">
            <v>0</v>
          </cell>
          <cell r="V150">
            <v>0</v>
          </cell>
          <cell r="W150">
            <v>0</v>
          </cell>
          <cell r="X150">
            <v>0</v>
          </cell>
          <cell r="Y150">
            <v>0</v>
          </cell>
          <cell r="Z150">
            <v>0</v>
          </cell>
          <cell r="AA150">
            <v>0</v>
          </cell>
          <cell r="AB150">
            <v>0</v>
          </cell>
          <cell r="AC150">
            <v>0</v>
          </cell>
          <cell r="AD150">
            <v>0</v>
          </cell>
          <cell r="AE150">
            <v>0</v>
          </cell>
          <cell r="AF150">
            <v>-43.607698730289542</v>
          </cell>
          <cell r="AG150">
            <v>347.96428555209974</v>
          </cell>
          <cell r="AH150">
            <v>344.18326688600297</v>
          </cell>
          <cell r="AI150">
            <v>329.6574293173046</v>
          </cell>
          <cell r="AJ150">
            <v>314.82333461928096</v>
          </cell>
          <cell r="AK150">
            <v>297.90854397678208</v>
          </cell>
          <cell r="AL150">
            <v>324.4442920650751</v>
          </cell>
          <cell r="AM150">
            <v>348.4291321957773</v>
          </cell>
          <cell r="AN150">
            <v>359.88586571945228</v>
          </cell>
          <cell r="AO150">
            <v>2354.896230183736</v>
          </cell>
          <cell r="AP150">
            <v>2378.6186962130855</v>
          </cell>
          <cell r="AQ150">
            <v>2402.6128305496186</v>
          </cell>
          <cell r="AR150">
            <v>2426.8802246984856</v>
          </cell>
          <cell r="AS150">
            <v>2451.3267083022206</v>
          </cell>
          <cell r="AT150">
            <v>2492.8947246011949</v>
          </cell>
          <cell r="AU150">
            <v>0</v>
          </cell>
          <cell r="AV150">
            <v>0</v>
          </cell>
          <cell r="AW150">
            <v>0</v>
          </cell>
          <cell r="AX150">
            <v>0</v>
          </cell>
          <cell r="AY150">
            <v>0</v>
          </cell>
          <cell r="AZ150">
            <v>0</v>
          </cell>
          <cell r="BA150">
            <v>0</v>
          </cell>
          <cell r="BB150">
            <v>0</v>
          </cell>
          <cell r="BC150">
            <v>0</v>
          </cell>
          <cell r="BD150">
            <v>0</v>
          </cell>
          <cell r="BE150">
            <v>0</v>
          </cell>
          <cell r="BF150">
            <v>0</v>
          </cell>
          <cell r="BG150">
            <v>0</v>
          </cell>
          <cell r="BH150">
            <v>0</v>
          </cell>
          <cell r="BI150">
            <v>0</v>
          </cell>
          <cell r="BJ150">
            <v>0</v>
          </cell>
          <cell r="BK150">
            <v>0</v>
          </cell>
          <cell r="BL150">
            <v>0</v>
          </cell>
          <cell r="BM150">
            <v>0</v>
          </cell>
          <cell r="BN150">
            <v>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row>
        <row r="151">
          <cell r="Q151" t="str">
            <v>CM2*CF</v>
          </cell>
          <cell r="S151" t="str">
            <v>mn €</v>
          </cell>
          <cell r="T151">
            <v>0</v>
          </cell>
          <cell r="U151">
            <v>0</v>
          </cell>
          <cell r="V151">
            <v>0</v>
          </cell>
          <cell r="W151">
            <v>0</v>
          </cell>
          <cell r="X151">
            <v>0</v>
          </cell>
          <cell r="Y151">
            <v>0</v>
          </cell>
          <cell r="Z151">
            <v>0</v>
          </cell>
          <cell r="AA151">
            <v>0</v>
          </cell>
          <cell r="AB151">
            <v>0</v>
          </cell>
          <cell r="AC151">
            <v>0</v>
          </cell>
          <cell r="AD151">
            <v>-0.37028496412925133</v>
          </cell>
          <cell r="AE151">
            <v>-17.058771493631749</v>
          </cell>
          <cell r="AF151">
            <v>-23.903730060328559</v>
          </cell>
          <cell r="AG151">
            <v>0.75384638735515708</v>
          </cell>
          <cell r="AH151">
            <v>35.361767605682935</v>
          </cell>
          <cell r="AI151">
            <v>43.138875401418289</v>
          </cell>
          <cell r="AJ151">
            <v>42.820578927137596</v>
          </cell>
          <cell r="AK151">
            <v>42.460006779195986</v>
          </cell>
          <cell r="AL151">
            <v>42.97081979155714</v>
          </cell>
          <cell r="AM151">
            <v>43.429306004012645</v>
          </cell>
          <cell r="AN151">
            <v>43.635253076880431</v>
          </cell>
          <cell r="AO151">
            <v>44.083176344478787</v>
          </cell>
          <cell r="AP151">
            <v>44.534310783883548</v>
          </cell>
          <cell r="AQ151">
            <v>44.990513261012211</v>
          </cell>
          <cell r="AR151">
            <v>45.451809815258272</v>
          </cell>
          <cell r="AS151">
            <v>45.916306369586962</v>
          </cell>
          <cell r="AT151">
            <v>46.747911290579665</v>
          </cell>
          <cell r="AU151">
            <v>0</v>
          </cell>
          <cell r="AV151">
            <v>0</v>
          </cell>
          <cell r="AW151">
            <v>0</v>
          </cell>
          <cell r="AX151">
            <v>0</v>
          </cell>
          <cell r="AY151">
            <v>0</v>
          </cell>
          <cell r="AZ151">
            <v>0</v>
          </cell>
          <cell r="BA151">
            <v>0</v>
          </cell>
          <cell r="BB151">
            <v>0</v>
          </cell>
          <cell r="BC151">
            <v>0</v>
          </cell>
          <cell r="BD151">
            <v>0</v>
          </cell>
          <cell r="BE151">
            <v>0</v>
          </cell>
          <cell r="BF151">
            <v>0</v>
          </cell>
          <cell r="BG151">
            <v>0</v>
          </cell>
          <cell r="BH151">
            <v>0</v>
          </cell>
          <cell r="BI151">
            <v>0</v>
          </cell>
          <cell r="BJ151">
            <v>0</v>
          </cell>
          <cell r="BK151">
            <v>0</v>
          </cell>
          <cell r="BL151">
            <v>0</v>
          </cell>
          <cell r="BM151">
            <v>0</v>
          </cell>
          <cell r="BN151">
            <v>0</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row>
        <row r="152">
          <cell r="Q152" t="str">
            <v>CM2*CF (relative to Capital Base)</v>
          </cell>
          <cell r="S152" t="str">
            <v>%</v>
          </cell>
          <cell r="T152">
            <v>0</v>
          </cell>
          <cell r="U152">
            <v>0</v>
          </cell>
          <cell r="V152">
            <v>0</v>
          </cell>
          <cell r="W152">
            <v>0</v>
          </cell>
          <cell r="X152">
            <v>0</v>
          </cell>
          <cell r="Y152">
            <v>0</v>
          </cell>
          <cell r="Z152">
            <v>0</v>
          </cell>
          <cell r="AA152">
            <v>0</v>
          </cell>
          <cell r="AB152">
            <v>0</v>
          </cell>
          <cell r="AC152">
            <v>0</v>
          </cell>
          <cell r="AD152">
            <v>-6.5375170220559895E-4</v>
          </cell>
          <cell r="AE152">
            <v>-3.0117887524067348E-2</v>
          </cell>
          <cell r="AF152">
            <v>-4.2202913242105504E-2</v>
          </cell>
          <cell r="AG152">
            <v>1.3309434804999239E-3</v>
          </cell>
          <cell r="AH152">
            <v>6.243249930381873E-2</v>
          </cell>
          <cell r="AI152">
            <v>7.6163268717193297E-2</v>
          </cell>
          <cell r="AJ152">
            <v>7.560130460299716E-2</v>
          </cell>
          <cell r="AK152">
            <v>7.4964701234456171E-2</v>
          </cell>
          <cell r="AL152">
            <v>7.5866560366449745E-2</v>
          </cell>
          <cell r="AM152">
            <v>7.667603461160423E-2</v>
          </cell>
          <cell r="AN152">
            <v>7.7039641731780406E-2</v>
          </cell>
          <cell r="AO152">
            <v>7.7830466709884846E-2</v>
          </cell>
          <cell r="AP152">
            <v>7.8626961129737896E-2</v>
          </cell>
          <cell r="AQ152">
            <v>7.9432403356306858E-2</v>
          </cell>
          <cell r="AR152">
            <v>8.0246839363097219E-2</v>
          </cell>
          <cell r="AS152">
            <v>8.1066925087547592E-2</v>
          </cell>
          <cell r="AT152">
            <v>8.2535154114723966E-2</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row>
        <row r="153">
          <cell r="Q153" t="str">
            <v>Fixed Costs (2)</v>
          </cell>
          <cell r="S153" t="str">
            <v>mn €</v>
          </cell>
          <cell r="T153">
            <v>0</v>
          </cell>
          <cell r="U153">
            <v>0</v>
          </cell>
          <cell r="V153">
            <v>0</v>
          </cell>
          <cell r="W153">
            <v>0</v>
          </cell>
          <cell r="X153">
            <v>0</v>
          </cell>
          <cell r="Y153">
            <v>0</v>
          </cell>
          <cell r="Z153">
            <v>0</v>
          </cell>
          <cell r="AA153">
            <v>0</v>
          </cell>
          <cell r="AB153">
            <v>0</v>
          </cell>
          <cell r="AC153">
            <v>1.83</v>
          </cell>
          <cell r="AD153">
            <v>5.5602849641292513</v>
          </cell>
          <cell r="AE153">
            <v>58.253179737873765</v>
          </cell>
          <cell r="AF153">
            <v>70.749573237585906</v>
          </cell>
          <cell r="AG153">
            <v>54.237614361122404</v>
          </cell>
          <cell r="AH153">
            <v>21.890697612606136</v>
          </cell>
          <cell r="AI153">
            <v>14.515876056393671</v>
          </cell>
          <cell r="AJ153">
            <v>14.536748931978986</v>
          </cell>
          <cell r="AK153">
            <v>14.558179527538492</v>
          </cell>
          <cell r="AL153">
            <v>14.579408264347617</v>
          </cell>
          <cell r="AM153">
            <v>14.601818096512689</v>
          </cell>
          <cell r="AN153">
            <v>14.625578530794595</v>
          </cell>
          <cell r="AO153">
            <v>6.8624130707051147</v>
          </cell>
          <cell r="AP153">
            <v>6.8869140751888089</v>
          </cell>
          <cell r="AQ153">
            <v>6.9117939915076452</v>
          </cell>
          <cell r="AR153">
            <v>6.9370586899463706</v>
          </cell>
          <cell r="AS153">
            <v>6.9627141318725592</v>
          </cell>
          <cell r="AT153">
            <v>6.9645479376742863</v>
          </cell>
          <cell r="AU153">
            <v>3.7299200000000003</v>
          </cell>
          <cell r="AV153">
            <v>3.7299200000000003</v>
          </cell>
          <cell r="AW153">
            <v>3.7299200000000003</v>
          </cell>
          <cell r="AX153">
            <v>3.7299200000000003</v>
          </cell>
          <cell r="AY153">
            <v>3.7299200000000003</v>
          </cell>
          <cell r="AZ153">
            <v>3.7299200000000003</v>
          </cell>
          <cell r="BA153">
            <v>3.7299200000000003</v>
          </cell>
          <cell r="BB153">
            <v>3.7299200000000003</v>
          </cell>
          <cell r="BC153">
            <v>3.7299200000000003</v>
          </cell>
          <cell r="BD153">
            <v>0</v>
          </cell>
          <cell r="BE153">
            <v>0</v>
          </cell>
          <cell r="BF153">
            <v>0</v>
          </cell>
          <cell r="BG153">
            <v>0</v>
          </cell>
          <cell r="BH153">
            <v>0</v>
          </cell>
          <cell r="BI153">
            <v>0</v>
          </cell>
          <cell r="BJ153">
            <v>0</v>
          </cell>
          <cell r="BK153">
            <v>0</v>
          </cell>
          <cell r="BL153">
            <v>0</v>
          </cell>
          <cell r="BM153">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row>
        <row r="154">
          <cell r="Q154" t="str">
            <v>Cost of idle equipment</v>
          </cell>
          <cell r="S154" t="str">
            <v>mn €</v>
          </cell>
          <cell r="T154">
            <v>0</v>
          </cell>
          <cell r="U154">
            <v>0</v>
          </cell>
          <cell r="V154">
            <v>0</v>
          </cell>
          <cell r="W154">
            <v>0</v>
          </cell>
          <cell r="X154">
            <v>0</v>
          </cell>
          <cell r="Y154">
            <v>0</v>
          </cell>
          <cell r="Z154">
            <v>0</v>
          </cell>
          <cell r="AA154">
            <v>0</v>
          </cell>
          <cell r="AB154">
            <v>0</v>
          </cell>
          <cell r="AC154">
            <v>0</v>
          </cell>
          <cell r="AD154">
            <v>0.37028496412925133</v>
          </cell>
          <cell r="AE154">
            <v>52.843179737873768</v>
          </cell>
          <cell r="AF154">
            <v>68.349573237585901</v>
          </cell>
          <cell r="AG154">
            <v>53.557614361122404</v>
          </cell>
          <cell r="AH154">
            <v>21.890697612606136</v>
          </cell>
          <cell r="AI154">
            <v>14.515876056393671</v>
          </cell>
          <cell r="AJ154">
            <v>14.536748931978986</v>
          </cell>
          <cell r="AK154">
            <v>14.558179527538492</v>
          </cell>
          <cell r="AL154">
            <v>14.579408264347617</v>
          </cell>
          <cell r="AM154">
            <v>14.601818096512689</v>
          </cell>
          <cell r="AN154">
            <v>14.625578530794595</v>
          </cell>
          <cell r="AO154">
            <v>6.8624130707051147</v>
          </cell>
          <cell r="AP154">
            <v>6.8869140751888089</v>
          </cell>
          <cell r="AQ154">
            <v>6.9117939915076452</v>
          </cell>
          <cell r="AR154">
            <v>6.9370586899463706</v>
          </cell>
          <cell r="AS154">
            <v>6.9627141318725592</v>
          </cell>
          <cell r="AT154">
            <v>6.9645479376742863</v>
          </cell>
          <cell r="AU154">
            <v>3.7299200000000003</v>
          </cell>
          <cell r="AV154">
            <v>3.7299200000000003</v>
          </cell>
          <cell r="AW154">
            <v>3.7299200000000003</v>
          </cell>
          <cell r="AX154">
            <v>3.7299200000000003</v>
          </cell>
          <cell r="AY154">
            <v>3.7299200000000003</v>
          </cell>
          <cell r="AZ154">
            <v>3.7299200000000003</v>
          </cell>
          <cell r="BA154">
            <v>3.7299200000000003</v>
          </cell>
          <cell r="BB154">
            <v>3.7299200000000003</v>
          </cell>
          <cell r="BC154">
            <v>3.7299200000000003</v>
          </cell>
          <cell r="BD154">
            <v>0</v>
          </cell>
          <cell r="BE154">
            <v>0</v>
          </cell>
          <cell r="BF154">
            <v>0</v>
          </cell>
          <cell r="BG154">
            <v>0</v>
          </cell>
          <cell r="BH154">
            <v>0</v>
          </cell>
          <cell r="BI154">
            <v>0</v>
          </cell>
          <cell r="BJ154">
            <v>0</v>
          </cell>
          <cell r="BK154">
            <v>0</v>
          </cell>
          <cell r="BL154">
            <v>0</v>
          </cell>
          <cell r="BM154">
            <v>0</v>
          </cell>
          <cell r="BN154">
            <v>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row>
        <row r="155">
          <cell r="Q155" t="str">
            <v>Fixed manufacturing expenditure</v>
          </cell>
          <cell r="S155" t="str">
            <v>mn €</v>
          </cell>
          <cell r="T155">
            <v>0</v>
          </cell>
          <cell r="U155">
            <v>0</v>
          </cell>
          <cell r="V155">
            <v>0</v>
          </cell>
          <cell r="W155">
            <v>0</v>
          </cell>
          <cell r="X155">
            <v>0</v>
          </cell>
          <cell r="Y155">
            <v>0</v>
          </cell>
          <cell r="Z155">
            <v>0</v>
          </cell>
          <cell r="AA155">
            <v>0</v>
          </cell>
          <cell r="AB155">
            <v>0</v>
          </cell>
          <cell r="AC155">
            <v>0</v>
          </cell>
          <cell r="AD155">
            <v>0.37028496412925133</v>
          </cell>
          <cell r="AE155">
            <v>11.476221900035931</v>
          </cell>
          <cell r="AF155">
            <v>30.801516606955261</v>
          </cell>
          <cell r="AG155">
            <v>22.477516921122401</v>
          </cell>
          <cell r="AH155">
            <v>9.2038584126061345</v>
          </cell>
          <cell r="AI155">
            <v>6.1147000563936711</v>
          </cell>
          <cell r="AJ155">
            <v>6.1355729319789862</v>
          </cell>
          <cell r="AK155">
            <v>6.1570035275384924</v>
          </cell>
          <cell r="AL155">
            <v>6.1782322643476171</v>
          </cell>
          <cell r="AM155">
            <v>6.2006420965126896</v>
          </cell>
          <cell r="AN155">
            <v>6.2244025307945963</v>
          </cell>
          <cell r="AO155">
            <v>6.2485304040384477</v>
          </cell>
          <cell r="AP155">
            <v>6.2730314085221428</v>
          </cell>
          <cell r="AQ155">
            <v>6.297911324840979</v>
          </cell>
          <cell r="AR155">
            <v>6.3231760232797036</v>
          </cell>
          <cell r="AS155">
            <v>6.348831465205893</v>
          </cell>
          <cell r="AT155">
            <v>6.3506652710076201</v>
          </cell>
          <cell r="AU155">
            <v>0</v>
          </cell>
          <cell r="AV155">
            <v>0</v>
          </cell>
          <cell r="AW155">
            <v>0</v>
          </cell>
          <cell r="AX155">
            <v>0</v>
          </cell>
          <cell r="AY155">
            <v>0</v>
          </cell>
          <cell r="AZ155">
            <v>0</v>
          </cell>
          <cell r="BA155">
            <v>0</v>
          </cell>
          <cell r="BB155">
            <v>0</v>
          </cell>
          <cell r="BC155">
            <v>0</v>
          </cell>
          <cell r="BD155">
            <v>0</v>
          </cell>
          <cell r="BE155">
            <v>0</v>
          </cell>
          <cell r="BF155">
            <v>0</v>
          </cell>
          <cell r="BG155">
            <v>0</v>
          </cell>
          <cell r="BH155">
            <v>0</v>
          </cell>
          <cell r="BI155">
            <v>0</v>
          </cell>
          <cell r="BJ155">
            <v>0</v>
          </cell>
          <cell r="BK155">
            <v>0</v>
          </cell>
          <cell r="BL155">
            <v>0</v>
          </cell>
          <cell r="BM155">
            <v>0</v>
          </cell>
          <cell r="BN155">
            <v>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row>
        <row r="156">
          <cell r="Q156" t="str">
            <v>Depreciation</v>
          </cell>
          <cell r="S156" t="str">
            <v>mn €</v>
          </cell>
          <cell r="T156">
            <v>0</v>
          </cell>
          <cell r="U156">
            <v>0</v>
          </cell>
          <cell r="V156">
            <v>0</v>
          </cell>
          <cell r="W156">
            <v>0</v>
          </cell>
          <cell r="X156">
            <v>0</v>
          </cell>
          <cell r="Y156">
            <v>0</v>
          </cell>
          <cell r="Z156">
            <v>0</v>
          </cell>
          <cell r="AA156">
            <v>0</v>
          </cell>
          <cell r="AB156">
            <v>0</v>
          </cell>
          <cell r="AC156">
            <v>0</v>
          </cell>
          <cell r="AD156">
            <v>0</v>
          </cell>
          <cell r="AE156">
            <v>41.366957837837838</v>
          </cell>
          <cell r="AF156">
            <v>37.54805663063064</v>
          </cell>
          <cell r="AG156">
            <v>31.080097440000007</v>
          </cell>
          <cell r="AH156">
            <v>12.686839200000001</v>
          </cell>
          <cell r="AI156">
            <v>8.4011759999999995</v>
          </cell>
          <cell r="AJ156">
            <v>8.4011759999999995</v>
          </cell>
          <cell r="AK156">
            <v>8.4011759999999995</v>
          </cell>
          <cell r="AL156">
            <v>8.4011759999999995</v>
          </cell>
          <cell r="AM156">
            <v>8.4011759999999995</v>
          </cell>
          <cell r="AN156">
            <v>8.4011759999999995</v>
          </cell>
          <cell r="AO156">
            <v>0.61388266666666658</v>
          </cell>
          <cell r="AP156">
            <v>0.61388266666666658</v>
          </cell>
          <cell r="AQ156">
            <v>0.61388266666666658</v>
          </cell>
          <cell r="AR156">
            <v>0.61388266666666658</v>
          </cell>
          <cell r="AS156">
            <v>0.61388266666666658</v>
          </cell>
          <cell r="AT156">
            <v>0.61388266666666658</v>
          </cell>
          <cell r="AU156">
            <v>3.7299200000000003</v>
          </cell>
          <cell r="AV156">
            <v>3.7299200000000003</v>
          </cell>
          <cell r="AW156">
            <v>3.7299200000000003</v>
          </cell>
          <cell r="AX156">
            <v>3.7299200000000003</v>
          </cell>
          <cell r="AY156">
            <v>3.7299200000000003</v>
          </cell>
          <cell r="AZ156">
            <v>3.7299200000000003</v>
          </cell>
          <cell r="BA156">
            <v>3.7299200000000003</v>
          </cell>
          <cell r="BB156">
            <v>3.7299200000000003</v>
          </cell>
          <cell r="BC156">
            <v>3.7299200000000003</v>
          </cell>
          <cell r="BD156">
            <v>0</v>
          </cell>
          <cell r="BE156">
            <v>0</v>
          </cell>
          <cell r="BF156">
            <v>0</v>
          </cell>
          <cell r="BG156">
            <v>0</v>
          </cell>
          <cell r="BH156">
            <v>0</v>
          </cell>
          <cell r="BI156">
            <v>0</v>
          </cell>
          <cell r="BJ156">
            <v>0</v>
          </cell>
          <cell r="BK156">
            <v>0</v>
          </cell>
          <cell r="BL156">
            <v>0</v>
          </cell>
          <cell r="BM156">
            <v>0</v>
          </cell>
          <cell r="BN156">
            <v>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row>
        <row r="157">
          <cell r="Q157" t="str">
            <v>Research costs</v>
          </cell>
          <cell r="S157" t="str">
            <v>mn €</v>
          </cell>
          <cell r="AC157">
            <v>1.83</v>
          </cell>
          <cell r="AD157">
            <v>5.19</v>
          </cell>
          <cell r="AE157">
            <v>5.41</v>
          </cell>
          <cell r="AF157">
            <v>2.4</v>
          </cell>
          <cell r="AG157">
            <v>0.68</v>
          </cell>
        </row>
        <row r="158">
          <cell r="Q158" t="str">
            <v>Administration costs</v>
          </cell>
          <cell r="S158" t="str">
            <v>mn €</v>
          </cell>
        </row>
        <row r="159">
          <cell r="Q159" t="str">
            <v>Other operating costs</v>
          </cell>
          <cell r="S159" t="str">
            <v>mn €</v>
          </cell>
          <cell r="T159">
            <v>0</v>
          </cell>
          <cell r="U159">
            <v>0</v>
          </cell>
          <cell r="V159">
            <v>0</v>
          </cell>
          <cell r="W159">
            <v>0</v>
          </cell>
          <cell r="X159">
            <v>0</v>
          </cell>
          <cell r="Y159">
            <v>0</v>
          </cell>
          <cell r="Z159">
            <v>0</v>
          </cell>
          <cell r="AA159">
            <v>0</v>
          </cell>
          <cell r="AB159">
            <v>0</v>
          </cell>
          <cell r="AC159">
            <v>0</v>
          </cell>
          <cell r="AD159">
            <v>0</v>
          </cell>
          <cell r="AE159">
            <v>0</v>
          </cell>
          <cell r="AF159">
            <v>0</v>
          </cell>
          <cell r="AG159">
            <v>0</v>
          </cell>
          <cell r="AH159">
            <v>0</v>
          </cell>
          <cell r="AI159">
            <v>0</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row>
        <row r="160">
          <cell r="Q160" t="str">
            <v>Expenses (not in capital base)</v>
          </cell>
          <cell r="S160" t="str">
            <v>mn €</v>
          </cell>
          <cell r="T160">
            <v>0</v>
          </cell>
          <cell r="U160">
            <v>0</v>
          </cell>
          <cell r="V160">
            <v>0</v>
          </cell>
          <cell r="W160">
            <v>0</v>
          </cell>
          <cell r="X160">
            <v>0</v>
          </cell>
          <cell r="Y160">
            <v>0</v>
          </cell>
          <cell r="Z160">
            <v>0</v>
          </cell>
          <cell r="AA160">
            <v>0</v>
          </cell>
          <cell r="AB160">
            <v>0</v>
          </cell>
          <cell r="AC160">
            <v>0</v>
          </cell>
          <cell r="AD160">
            <v>0</v>
          </cell>
          <cell r="AE160">
            <v>0</v>
          </cell>
          <cell r="AF160">
            <v>0</v>
          </cell>
          <cell r="AG160">
            <v>0</v>
          </cell>
          <cell r="AH160">
            <v>0</v>
          </cell>
          <cell r="AI160">
            <v>0</v>
          </cell>
          <cell r="AJ160">
            <v>0</v>
          </cell>
          <cell r="AK160">
            <v>0</v>
          </cell>
          <cell r="AL160">
            <v>0</v>
          </cell>
          <cell r="AM160">
            <v>0</v>
          </cell>
          <cell r="AN160">
            <v>0</v>
          </cell>
          <cell r="AO160">
            <v>0</v>
          </cell>
          <cell r="AP160">
            <v>0</v>
          </cell>
          <cell r="AQ160">
            <v>0</v>
          </cell>
          <cell r="AR160">
            <v>0</v>
          </cell>
          <cell r="AS160">
            <v>0</v>
          </cell>
          <cell r="AT160">
            <v>0</v>
          </cell>
          <cell r="AU160">
            <v>0</v>
          </cell>
          <cell r="AV160">
            <v>0</v>
          </cell>
          <cell r="AW160">
            <v>0</v>
          </cell>
          <cell r="AX160">
            <v>0</v>
          </cell>
          <cell r="AY160">
            <v>0</v>
          </cell>
          <cell r="AZ160">
            <v>0</v>
          </cell>
          <cell r="BA160">
            <v>0</v>
          </cell>
          <cell r="BB160">
            <v>0</v>
          </cell>
          <cell r="BC160">
            <v>0</v>
          </cell>
          <cell r="BD160">
            <v>0</v>
          </cell>
          <cell r="BE160">
            <v>0</v>
          </cell>
          <cell r="BF160">
            <v>0</v>
          </cell>
          <cell r="BG160">
            <v>0</v>
          </cell>
          <cell r="BH160">
            <v>0</v>
          </cell>
          <cell r="BI160">
            <v>0</v>
          </cell>
          <cell r="BJ160">
            <v>0</v>
          </cell>
          <cell r="BK160">
            <v>0</v>
          </cell>
          <cell r="BL160">
            <v>0</v>
          </cell>
          <cell r="BM160">
            <v>0</v>
          </cell>
          <cell r="BN160">
            <v>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row>
        <row r="161">
          <cell r="Q161" t="str">
            <v>Expenses (in capital base*)</v>
          </cell>
          <cell r="S161" t="str">
            <v>mn €</v>
          </cell>
          <cell r="T161">
            <v>0</v>
          </cell>
          <cell r="U161">
            <v>0</v>
          </cell>
          <cell r="V161">
            <v>0</v>
          </cell>
          <cell r="W161">
            <v>0</v>
          </cell>
          <cell r="X161">
            <v>0</v>
          </cell>
          <cell r="Y161">
            <v>0</v>
          </cell>
          <cell r="Z161">
            <v>0</v>
          </cell>
          <cell r="AA161">
            <v>0</v>
          </cell>
          <cell r="AB161">
            <v>0</v>
          </cell>
          <cell r="AC161">
            <v>0</v>
          </cell>
          <cell r="AD161">
            <v>0</v>
          </cell>
          <cell r="AE161">
            <v>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0</v>
          </cell>
          <cell r="AU161">
            <v>0</v>
          </cell>
          <cell r="AV161">
            <v>0</v>
          </cell>
          <cell r="AW161">
            <v>0</v>
          </cell>
          <cell r="AX161">
            <v>0</v>
          </cell>
          <cell r="AY161">
            <v>0</v>
          </cell>
          <cell r="AZ161">
            <v>0</v>
          </cell>
          <cell r="BA161">
            <v>0</v>
          </cell>
          <cell r="BB161">
            <v>0</v>
          </cell>
          <cell r="BC161">
            <v>0</v>
          </cell>
          <cell r="BD161">
            <v>0</v>
          </cell>
          <cell r="BE161">
            <v>0</v>
          </cell>
          <cell r="BF161">
            <v>0</v>
          </cell>
          <cell r="BG161">
            <v>0</v>
          </cell>
          <cell r="BH161">
            <v>0</v>
          </cell>
          <cell r="BI161">
            <v>0</v>
          </cell>
          <cell r="BJ161">
            <v>0</v>
          </cell>
          <cell r="BK161">
            <v>0</v>
          </cell>
          <cell r="BL161">
            <v>0</v>
          </cell>
          <cell r="BM161">
            <v>0</v>
          </cell>
          <cell r="BN161">
            <v>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row>
        <row r="162">
          <cell r="Q162" t="str">
            <v>Other costs</v>
          </cell>
          <cell r="S162" t="str">
            <v>mn €</v>
          </cell>
        </row>
        <row r="163">
          <cell r="Q163" t="str">
            <v>License Fees</v>
          </cell>
          <cell r="S163" t="str">
            <v>mn €</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0</v>
          </cell>
          <cell r="AU163">
            <v>0</v>
          </cell>
          <cell r="AV163">
            <v>0</v>
          </cell>
          <cell r="AW163">
            <v>0</v>
          </cell>
          <cell r="AX163">
            <v>0</v>
          </cell>
          <cell r="AY163">
            <v>0</v>
          </cell>
          <cell r="AZ163">
            <v>0</v>
          </cell>
          <cell r="BA163">
            <v>0</v>
          </cell>
          <cell r="BB163">
            <v>0</v>
          </cell>
          <cell r="BC163">
            <v>0</v>
          </cell>
          <cell r="BD163">
            <v>0</v>
          </cell>
          <cell r="BE163">
            <v>0</v>
          </cell>
          <cell r="BF163">
            <v>0</v>
          </cell>
          <cell r="BG163">
            <v>0</v>
          </cell>
          <cell r="BH163">
            <v>0</v>
          </cell>
          <cell r="BI163">
            <v>0</v>
          </cell>
          <cell r="BJ163">
            <v>0</v>
          </cell>
          <cell r="BK163">
            <v>0</v>
          </cell>
          <cell r="BL163">
            <v>0</v>
          </cell>
          <cell r="BM163">
            <v>0</v>
          </cell>
          <cell r="BN163">
            <v>0</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row>
        <row r="164">
          <cell r="Q164" t="str">
            <v>License Fees to BASF SE</v>
          </cell>
          <cell r="S164" t="str">
            <v>mn €</v>
          </cell>
        </row>
        <row r="165">
          <cell r="Q165" t="str">
            <v>License Fees to Corp</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row>
        <row r="166">
          <cell r="Q166" t="str">
            <v>License Fees to 3rd Party</v>
          </cell>
          <cell r="S166" t="str">
            <v>mn €</v>
          </cell>
        </row>
        <row r="167">
          <cell r="Q167" t="str">
            <v>EBIT</v>
          </cell>
          <cell r="S167" t="str">
            <v>mn €</v>
          </cell>
          <cell r="T167">
            <v>0</v>
          </cell>
          <cell r="U167">
            <v>0</v>
          </cell>
          <cell r="V167">
            <v>0</v>
          </cell>
          <cell r="W167">
            <v>0</v>
          </cell>
          <cell r="X167">
            <v>0</v>
          </cell>
          <cell r="Y167">
            <v>0</v>
          </cell>
          <cell r="Z167">
            <v>0</v>
          </cell>
          <cell r="AA167">
            <v>0</v>
          </cell>
          <cell r="AB167">
            <v>0</v>
          </cell>
          <cell r="AC167">
            <v>-1.83</v>
          </cell>
          <cell r="AD167">
            <v>-5.5602849641292513</v>
          </cell>
          <cell r="AE167">
            <v>-63.83572933146958</v>
          </cell>
          <cell r="AF167">
            <v>-70.915282492761008</v>
          </cell>
          <cell r="AG167">
            <v>-50.971273612644843</v>
          </cell>
          <cell r="AH167">
            <v>-15.683352394317073</v>
          </cell>
          <cell r="AI167">
            <v>-7.9062445985817131</v>
          </cell>
          <cell r="AJ167">
            <v>-8.2245410728624027</v>
          </cell>
          <cell r="AK167">
            <v>-8.5851132208040113</v>
          </cell>
          <cell r="AL167">
            <v>-8.0743002084428603</v>
          </cell>
          <cell r="AM167">
            <v>-7.6158139959873541</v>
          </cell>
          <cell r="AN167">
            <v>-7.4098669231195764</v>
          </cell>
          <cell r="AO167">
            <v>40.353256344478787</v>
          </cell>
          <cell r="AP167">
            <v>40.804390783883548</v>
          </cell>
          <cell r="AQ167">
            <v>41.260593261012211</v>
          </cell>
          <cell r="AR167">
            <v>41.721889815258272</v>
          </cell>
          <cell r="AS167">
            <v>42.186386369586963</v>
          </cell>
          <cell r="AT167">
            <v>43.017991290579673</v>
          </cell>
          <cell r="AU167">
            <v>-3.7299200000000003</v>
          </cell>
          <cell r="AV167">
            <v>-3.7299200000000003</v>
          </cell>
          <cell r="AW167">
            <v>-3.7299200000000003</v>
          </cell>
          <cell r="AX167">
            <v>-3.7299200000000003</v>
          </cell>
          <cell r="AY167">
            <v>-3.7299200000000003</v>
          </cell>
          <cell r="AZ167">
            <v>-3.7299200000000003</v>
          </cell>
          <cell r="BA167">
            <v>-3.7299200000000003</v>
          </cell>
          <cell r="BB167">
            <v>-3.7299200000000003</v>
          </cell>
          <cell r="BC167">
            <v>-3.7299200000000003</v>
          </cell>
          <cell r="BD167">
            <v>0</v>
          </cell>
          <cell r="BE167">
            <v>0</v>
          </cell>
          <cell r="BF167">
            <v>0</v>
          </cell>
          <cell r="BG167">
            <v>0</v>
          </cell>
          <cell r="BH167">
            <v>0</v>
          </cell>
          <cell r="BI167">
            <v>0</v>
          </cell>
          <cell r="BJ167">
            <v>0</v>
          </cell>
          <cell r="BK167">
            <v>0</v>
          </cell>
          <cell r="BL167">
            <v>0</v>
          </cell>
          <cell r="BM167">
            <v>0</v>
          </cell>
          <cell r="BN167">
            <v>0</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row>
        <row r="168">
          <cell r="Q168" t="str">
            <v>Depreciation</v>
          </cell>
          <cell r="S168" t="str">
            <v>mn €</v>
          </cell>
          <cell r="T168">
            <v>0</v>
          </cell>
          <cell r="U168">
            <v>0</v>
          </cell>
          <cell r="V168">
            <v>0</v>
          </cell>
          <cell r="W168">
            <v>0</v>
          </cell>
          <cell r="X168">
            <v>0</v>
          </cell>
          <cell r="Y168">
            <v>0</v>
          </cell>
          <cell r="Z168">
            <v>0</v>
          </cell>
          <cell r="AA168">
            <v>0</v>
          </cell>
          <cell r="AB168">
            <v>0</v>
          </cell>
          <cell r="AC168">
            <v>0</v>
          </cell>
          <cell r="AD168">
            <v>0</v>
          </cell>
          <cell r="AE168">
            <v>41.366957837837838</v>
          </cell>
          <cell r="AF168">
            <v>44.61155243243244</v>
          </cell>
          <cell r="AG168">
            <v>51.045120000000004</v>
          </cell>
          <cell r="AH168">
            <v>51.045120000000004</v>
          </cell>
          <cell r="AI168">
            <v>51.045120000000004</v>
          </cell>
          <cell r="AJ168">
            <v>51.045120000000004</v>
          </cell>
          <cell r="AK168">
            <v>51.045120000000004</v>
          </cell>
          <cell r="AL168">
            <v>51.045120000000004</v>
          </cell>
          <cell r="AM168">
            <v>51.045120000000004</v>
          </cell>
          <cell r="AN168">
            <v>51.045120000000004</v>
          </cell>
          <cell r="AO168">
            <v>3.7299200000000003</v>
          </cell>
          <cell r="AP168">
            <v>3.7299200000000003</v>
          </cell>
          <cell r="AQ168">
            <v>3.7299200000000003</v>
          </cell>
          <cell r="AR168">
            <v>3.7299200000000003</v>
          </cell>
          <cell r="AS168">
            <v>3.7299200000000003</v>
          </cell>
          <cell r="AT168">
            <v>3.7299200000000003</v>
          </cell>
          <cell r="AU168">
            <v>3.7299200000000003</v>
          </cell>
          <cell r="AV168">
            <v>3.7299200000000003</v>
          </cell>
          <cell r="AW168">
            <v>3.7299200000000003</v>
          </cell>
          <cell r="AX168">
            <v>3.7299200000000003</v>
          </cell>
          <cell r="AY168">
            <v>3.7299200000000003</v>
          </cell>
          <cell r="AZ168">
            <v>3.7299200000000003</v>
          </cell>
          <cell r="BA168">
            <v>3.7299200000000003</v>
          </cell>
          <cell r="BB168">
            <v>3.7299200000000003</v>
          </cell>
          <cell r="BC168">
            <v>3.7299200000000003</v>
          </cell>
          <cell r="BD168">
            <v>0</v>
          </cell>
          <cell r="BE168">
            <v>0</v>
          </cell>
          <cell r="BF168">
            <v>0</v>
          </cell>
          <cell r="BG168">
            <v>0</v>
          </cell>
          <cell r="BH168">
            <v>0</v>
          </cell>
          <cell r="BI168">
            <v>0</v>
          </cell>
          <cell r="BJ168">
            <v>0</v>
          </cell>
          <cell r="BK168">
            <v>0</v>
          </cell>
          <cell r="BL168">
            <v>0</v>
          </cell>
          <cell r="BM168">
            <v>0</v>
          </cell>
          <cell r="BN168">
            <v>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row>
        <row r="169">
          <cell r="Q169" t="str">
            <v>Payout (EBITDA)</v>
          </cell>
          <cell r="S169" t="str">
            <v>mn €</v>
          </cell>
          <cell r="T169">
            <v>0</v>
          </cell>
          <cell r="U169">
            <v>0</v>
          </cell>
          <cell r="V169">
            <v>0</v>
          </cell>
          <cell r="W169">
            <v>0</v>
          </cell>
          <cell r="X169">
            <v>0</v>
          </cell>
          <cell r="Y169">
            <v>0</v>
          </cell>
          <cell r="Z169">
            <v>0</v>
          </cell>
          <cell r="AA169">
            <v>0</v>
          </cell>
          <cell r="AB169">
            <v>0</v>
          </cell>
          <cell r="AC169">
            <v>-1.83</v>
          </cell>
          <cell r="AD169">
            <v>-5.5602849641292513</v>
          </cell>
          <cell r="AE169">
            <v>-22.468771493631742</v>
          </cell>
          <cell r="AF169">
            <v>-26.303730060328569</v>
          </cell>
          <cell r="AG169">
            <v>7.3846387355160914E-2</v>
          </cell>
          <cell r="AH169">
            <v>35.361767605682928</v>
          </cell>
          <cell r="AI169">
            <v>43.138875401418289</v>
          </cell>
          <cell r="AJ169">
            <v>42.820578927137603</v>
          </cell>
          <cell r="AK169">
            <v>42.460006779195993</v>
          </cell>
          <cell r="AL169">
            <v>42.970819791557147</v>
          </cell>
          <cell r="AM169">
            <v>43.429306004012652</v>
          </cell>
          <cell r="AN169">
            <v>43.635253076880431</v>
          </cell>
          <cell r="AO169">
            <v>44.083176344478787</v>
          </cell>
          <cell r="AP169">
            <v>44.534310783883548</v>
          </cell>
          <cell r="AQ169">
            <v>44.990513261012211</v>
          </cell>
          <cell r="AR169">
            <v>45.451809815258272</v>
          </cell>
          <cell r="AS169">
            <v>45.916306369586962</v>
          </cell>
          <cell r="AT169">
            <v>46.747911290579673</v>
          </cell>
          <cell r="AU169">
            <v>0</v>
          </cell>
          <cell r="AV169">
            <v>0</v>
          </cell>
          <cell r="AW169">
            <v>0</v>
          </cell>
          <cell r="AX169">
            <v>0</v>
          </cell>
          <cell r="AY169">
            <v>0</v>
          </cell>
          <cell r="AZ169">
            <v>0</v>
          </cell>
          <cell r="BA169">
            <v>0</v>
          </cell>
          <cell r="BB169">
            <v>0</v>
          </cell>
          <cell r="BC169">
            <v>0</v>
          </cell>
          <cell r="BD169">
            <v>0</v>
          </cell>
          <cell r="BE169">
            <v>0</v>
          </cell>
          <cell r="BF169">
            <v>0</v>
          </cell>
          <cell r="BG169">
            <v>0</v>
          </cell>
          <cell r="BH169">
            <v>0</v>
          </cell>
          <cell r="BI169">
            <v>0</v>
          </cell>
          <cell r="BJ169">
            <v>0</v>
          </cell>
          <cell r="BK169">
            <v>0</v>
          </cell>
          <cell r="BL169">
            <v>0</v>
          </cell>
          <cell r="BM169">
            <v>0</v>
          </cell>
          <cell r="BN169">
            <v>0</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row>
        <row r="170">
          <cell r="Q170" t="str">
            <v>Payout adjusted</v>
          </cell>
          <cell r="S170" t="str">
            <v>mn €</v>
          </cell>
          <cell r="T170">
            <v>0</v>
          </cell>
          <cell r="U170">
            <v>0</v>
          </cell>
          <cell r="V170">
            <v>0</v>
          </cell>
          <cell r="W170">
            <v>0</v>
          </cell>
          <cell r="X170">
            <v>0</v>
          </cell>
          <cell r="Y170">
            <v>0</v>
          </cell>
          <cell r="Z170">
            <v>0</v>
          </cell>
          <cell r="AA170">
            <v>0</v>
          </cell>
          <cell r="AB170">
            <v>0</v>
          </cell>
          <cell r="AC170">
            <v>-1.83</v>
          </cell>
          <cell r="AD170">
            <v>-5.5602849641292513</v>
          </cell>
          <cell r="AE170">
            <v>-22.468771493631742</v>
          </cell>
          <cell r="AF170">
            <v>-26.303730060328569</v>
          </cell>
          <cell r="AG170">
            <v>7.3846387355160914E-2</v>
          </cell>
          <cell r="AH170">
            <v>35.361767605682928</v>
          </cell>
          <cell r="AI170">
            <v>43.138875401418289</v>
          </cell>
          <cell r="AJ170">
            <v>42.820578927137603</v>
          </cell>
          <cell r="AK170">
            <v>42.460006779195993</v>
          </cell>
          <cell r="AL170">
            <v>42.970819791557147</v>
          </cell>
          <cell r="AM170">
            <v>43.429306004012652</v>
          </cell>
          <cell r="AN170">
            <v>43.635253076880431</v>
          </cell>
          <cell r="AO170">
            <v>44.083176344478787</v>
          </cell>
          <cell r="AP170">
            <v>44.534310783883548</v>
          </cell>
          <cell r="AQ170">
            <v>44.990513261012211</v>
          </cell>
          <cell r="AR170">
            <v>45.451809815258272</v>
          </cell>
          <cell r="AS170">
            <v>45.916306369586962</v>
          </cell>
          <cell r="AT170">
            <v>23.373955645289836</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row>
        <row r="171">
          <cell r="Q171" t="str">
            <v>Tax depreciation</v>
          </cell>
          <cell r="S171" t="str">
            <v>mn €</v>
          </cell>
          <cell r="T171">
            <v>0</v>
          </cell>
          <cell r="U171">
            <v>0</v>
          </cell>
          <cell r="V171">
            <v>0</v>
          </cell>
          <cell r="W171">
            <v>0</v>
          </cell>
          <cell r="X171">
            <v>0</v>
          </cell>
          <cell r="Y171">
            <v>0</v>
          </cell>
          <cell r="Z171">
            <v>0</v>
          </cell>
          <cell r="AA171">
            <v>0</v>
          </cell>
          <cell r="AB171">
            <v>0</v>
          </cell>
          <cell r="AC171">
            <v>0</v>
          </cell>
          <cell r="AD171">
            <v>0</v>
          </cell>
          <cell r="AE171">
            <v>39.755943783783785</v>
          </cell>
          <cell r="AF171">
            <v>42.915403243243254</v>
          </cell>
          <cell r="AG171">
            <v>49.180160000000008</v>
          </cell>
          <cell r="AH171">
            <v>49.180160000000008</v>
          </cell>
          <cell r="AI171">
            <v>49.180160000000008</v>
          </cell>
          <cell r="AJ171">
            <v>49.180160000000008</v>
          </cell>
          <cell r="AK171">
            <v>49.180160000000008</v>
          </cell>
          <cell r="AL171">
            <v>49.180160000000008</v>
          </cell>
          <cell r="AM171">
            <v>49.180160000000008</v>
          </cell>
          <cell r="AN171">
            <v>49.180160000000008</v>
          </cell>
          <cell r="AO171">
            <v>1.8649600000000002</v>
          </cell>
          <cell r="AP171">
            <v>1.8649600000000002</v>
          </cell>
          <cell r="AQ171">
            <v>1.8649600000000002</v>
          </cell>
          <cell r="AR171">
            <v>1.8649600000000002</v>
          </cell>
          <cell r="AS171">
            <v>1.8649600000000002</v>
          </cell>
          <cell r="AT171">
            <v>80.962572972972964</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row>
        <row r="172">
          <cell r="Q172" t="str">
            <v>Equipment</v>
          </cell>
          <cell r="S172" t="str">
            <v>mn €</v>
          </cell>
          <cell r="T172">
            <v>0</v>
          </cell>
          <cell r="U172">
            <v>0</v>
          </cell>
          <cell r="V172">
            <v>0</v>
          </cell>
          <cell r="W172">
            <v>0</v>
          </cell>
          <cell r="X172">
            <v>0</v>
          </cell>
          <cell r="Y172">
            <v>0</v>
          </cell>
          <cell r="Z172">
            <v>0</v>
          </cell>
          <cell r="AA172">
            <v>0</v>
          </cell>
          <cell r="AB172">
            <v>0</v>
          </cell>
          <cell r="AC172">
            <v>0</v>
          </cell>
          <cell r="AD172">
            <v>0</v>
          </cell>
          <cell r="AE172">
            <v>38.144929729729732</v>
          </cell>
          <cell r="AF172">
            <v>41.219254054054062</v>
          </cell>
          <cell r="AG172">
            <v>47.315200000000004</v>
          </cell>
          <cell r="AH172">
            <v>47.315200000000004</v>
          </cell>
          <cell r="AI172">
            <v>47.315200000000004</v>
          </cell>
          <cell r="AJ172">
            <v>47.315200000000004</v>
          </cell>
          <cell r="AK172">
            <v>47.315200000000004</v>
          </cell>
          <cell r="AL172">
            <v>47.315200000000004</v>
          </cell>
          <cell r="AM172">
            <v>47.315200000000004</v>
          </cell>
          <cell r="AN172">
            <v>47.315200000000004</v>
          </cell>
          <cell r="AO172">
            <v>0</v>
          </cell>
          <cell r="AP172">
            <v>0</v>
          </cell>
          <cell r="AQ172">
            <v>0</v>
          </cell>
          <cell r="AR172">
            <v>0</v>
          </cell>
          <cell r="AS172">
            <v>0</v>
          </cell>
          <cell r="AT172">
            <v>15.266216216216208</v>
          </cell>
          <cell r="AU172">
            <v>0</v>
          </cell>
          <cell r="AV172">
            <v>0</v>
          </cell>
          <cell r="AW172">
            <v>0</v>
          </cell>
          <cell r="AX172">
            <v>0</v>
          </cell>
          <cell r="AY172">
            <v>0</v>
          </cell>
          <cell r="AZ172">
            <v>0</v>
          </cell>
          <cell r="BA172">
            <v>0</v>
          </cell>
          <cell r="BB172">
            <v>0</v>
          </cell>
          <cell r="BC172">
            <v>0</v>
          </cell>
          <cell r="BD172">
            <v>0</v>
          </cell>
          <cell r="BE172">
            <v>0</v>
          </cell>
          <cell r="BF172">
            <v>0</v>
          </cell>
          <cell r="BG172">
            <v>0</v>
          </cell>
          <cell r="BH172">
            <v>0</v>
          </cell>
          <cell r="BI172">
            <v>0</v>
          </cell>
          <cell r="BJ172">
            <v>0</v>
          </cell>
          <cell r="BK172">
            <v>0</v>
          </cell>
          <cell r="BL172">
            <v>0</v>
          </cell>
          <cell r="BM172">
            <v>0</v>
          </cell>
          <cell r="BN172">
            <v>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row>
        <row r="173">
          <cell r="Q173" t="str">
            <v>Building</v>
          </cell>
          <cell r="S173" t="str">
            <v>mn €</v>
          </cell>
          <cell r="T173">
            <v>0</v>
          </cell>
          <cell r="U173">
            <v>0</v>
          </cell>
          <cell r="V173">
            <v>0</v>
          </cell>
          <cell r="W173">
            <v>0</v>
          </cell>
          <cell r="X173">
            <v>0</v>
          </cell>
          <cell r="Y173">
            <v>0</v>
          </cell>
          <cell r="Z173">
            <v>0</v>
          </cell>
          <cell r="AA173">
            <v>0</v>
          </cell>
          <cell r="AB173">
            <v>0</v>
          </cell>
          <cell r="AC173">
            <v>0</v>
          </cell>
          <cell r="AD173">
            <v>0</v>
          </cell>
          <cell r="AE173">
            <v>1.6110140540540543</v>
          </cell>
          <cell r="AF173">
            <v>1.6961491891891893</v>
          </cell>
          <cell r="AG173">
            <v>1.8649600000000002</v>
          </cell>
          <cell r="AH173">
            <v>1.8649600000000002</v>
          </cell>
          <cell r="AI173">
            <v>1.8649600000000002</v>
          </cell>
          <cell r="AJ173">
            <v>1.8649600000000002</v>
          </cell>
          <cell r="AK173">
            <v>1.8649600000000002</v>
          </cell>
          <cell r="AL173">
            <v>1.8649600000000002</v>
          </cell>
          <cell r="AM173">
            <v>1.8649600000000002</v>
          </cell>
          <cell r="AN173">
            <v>1.8649600000000002</v>
          </cell>
          <cell r="AO173">
            <v>1.8649600000000002</v>
          </cell>
          <cell r="AP173">
            <v>1.8649600000000002</v>
          </cell>
          <cell r="AQ173">
            <v>1.8649600000000002</v>
          </cell>
          <cell r="AR173">
            <v>1.8649600000000002</v>
          </cell>
          <cell r="AS173">
            <v>1.8649600000000002</v>
          </cell>
          <cell r="AT173">
            <v>65.696356756756757</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row>
        <row r="174">
          <cell r="Q174" t="str">
            <v>Others</v>
          </cell>
          <cell r="S174" t="str">
            <v>mn €</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row>
        <row r="175">
          <cell r="Q175" t="str">
            <v>Earnings before tax</v>
          </cell>
          <cell r="S175" t="str">
            <v>mn €</v>
          </cell>
          <cell r="T175">
            <v>0</v>
          </cell>
          <cell r="U175">
            <v>0</v>
          </cell>
          <cell r="V175">
            <v>0</v>
          </cell>
          <cell r="W175">
            <v>0</v>
          </cell>
          <cell r="X175">
            <v>0</v>
          </cell>
          <cell r="Y175">
            <v>0</v>
          </cell>
          <cell r="Z175">
            <v>0</v>
          </cell>
          <cell r="AA175">
            <v>0</v>
          </cell>
          <cell r="AB175">
            <v>0</v>
          </cell>
          <cell r="AC175">
            <v>-1.83</v>
          </cell>
          <cell r="AD175">
            <v>-5.5602849641292513</v>
          </cell>
          <cell r="AE175">
            <v>-62.224715277415527</v>
          </cell>
          <cell r="AF175">
            <v>-69.219133303571823</v>
          </cell>
          <cell r="AG175">
            <v>-49.106313612644847</v>
          </cell>
          <cell r="AH175">
            <v>-13.81839239431708</v>
          </cell>
          <cell r="AI175">
            <v>-6.0412845985817185</v>
          </cell>
          <cell r="AJ175">
            <v>-6.3595810728624045</v>
          </cell>
          <cell r="AK175">
            <v>-6.7201532208040149</v>
          </cell>
          <cell r="AL175">
            <v>-6.2093402084428604</v>
          </cell>
          <cell r="AM175">
            <v>-5.7508539959873559</v>
          </cell>
          <cell r="AN175">
            <v>-5.5449069231195764</v>
          </cell>
          <cell r="AO175">
            <v>42.218216344478783</v>
          </cell>
          <cell r="AP175">
            <v>42.669350783883544</v>
          </cell>
          <cell r="AQ175">
            <v>43.125553261012207</v>
          </cell>
          <cell r="AR175">
            <v>43.586849815258269</v>
          </cell>
          <cell r="AS175">
            <v>44.051346369586959</v>
          </cell>
          <cell r="AT175">
            <v>-57.588617327683124</v>
          </cell>
          <cell r="AU175">
            <v>0</v>
          </cell>
          <cell r="AV175">
            <v>0</v>
          </cell>
          <cell r="AW175">
            <v>0</v>
          </cell>
          <cell r="AX175">
            <v>0</v>
          </cell>
          <cell r="AY175">
            <v>0</v>
          </cell>
          <cell r="AZ175">
            <v>0</v>
          </cell>
          <cell r="BA175">
            <v>0</v>
          </cell>
          <cell r="BB175">
            <v>0</v>
          </cell>
          <cell r="BC175">
            <v>0</v>
          </cell>
          <cell r="BD175">
            <v>0</v>
          </cell>
          <cell r="BE175">
            <v>0</v>
          </cell>
          <cell r="BF175">
            <v>0</v>
          </cell>
          <cell r="BG175">
            <v>0</v>
          </cell>
          <cell r="BH175">
            <v>0</v>
          </cell>
          <cell r="BI175">
            <v>0</v>
          </cell>
          <cell r="BJ175">
            <v>0</v>
          </cell>
          <cell r="BK175">
            <v>0</v>
          </cell>
          <cell r="BL175">
            <v>0</v>
          </cell>
          <cell r="BM175">
            <v>0</v>
          </cell>
          <cell r="BN175">
            <v>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row>
        <row r="176">
          <cell r="Q176" t="str">
            <v>Tax</v>
          </cell>
          <cell r="S176" t="str">
            <v>mn €</v>
          </cell>
          <cell r="T176">
            <v>0</v>
          </cell>
          <cell r="U176">
            <v>0</v>
          </cell>
          <cell r="V176">
            <v>0</v>
          </cell>
          <cell r="W176">
            <v>0</v>
          </cell>
          <cell r="X176">
            <v>0</v>
          </cell>
          <cell r="Y176">
            <v>0</v>
          </cell>
          <cell r="Z176">
            <v>0</v>
          </cell>
          <cell r="AA176">
            <v>0</v>
          </cell>
          <cell r="AB176">
            <v>0</v>
          </cell>
          <cell r="AC176">
            <v>-0.54900000000000004</v>
          </cell>
          <cell r="AD176">
            <v>-1.6680854892387753</v>
          </cell>
          <cell r="AE176">
            <v>-18.667414583224659</v>
          </cell>
          <cell r="AF176">
            <v>-20.765739991071545</v>
          </cell>
          <cell r="AG176">
            <v>-14.731894083793453</v>
          </cell>
          <cell r="AH176">
            <v>-4.1455177182951237</v>
          </cell>
          <cell r="AI176">
            <v>-1.8123853795745155</v>
          </cell>
          <cell r="AJ176">
            <v>-1.9078743218587213</v>
          </cell>
          <cell r="AK176">
            <v>-2.0160459662412045</v>
          </cell>
          <cell r="AL176">
            <v>-1.8628020625328581</v>
          </cell>
          <cell r="AM176">
            <v>-1.7252561987962067</v>
          </cell>
          <cell r="AN176">
            <v>-1.6634720769358728</v>
          </cell>
          <cell r="AO176">
            <v>12.665464903343635</v>
          </cell>
          <cell r="AP176">
            <v>12.800805235165063</v>
          </cell>
          <cell r="AQ176">
            <v>12.937665978303661</v>
          </cell>
          <cell r="AR176">
            <v>13.07605494457748</v>
          </cell>
          <cell r="AS176">
            <v>13.215403910876088</v>
          </cell>
          <cell r="AT176">
            <v>-17.276585198304936</v>
          </cell>
          <cell r="AU176">
            <v>0</v>
          </cell>
          <cell r="AV176">
            <v>0</v>
          </cell>
          <cell r="AW176">
            <v>0</v>
          </cell>
          <cell r="AX176">
            <v>0</v>
          </cell>
          <cell r="AY176">
            <v>0</v>
          </cell>
          <cell r="AZ176">
            <v>0</v>
          </cell>
          <cell r="BA176">
            <v>0</v>
          </cell>
          <cell r="BB176">
            <v>0</v>
          </cell>
          <cell r="BC176">
            <v>0</v>
          </cell>
          <cell r="BD176">
            <v>0</v>
          </cell>
          <cell r="BE176">
            <v>0</v>
          </cell>
          <cell r="BF176">
            <v>0</v>
          </cell>
          <cell r="BG176">
            <v>0</v>
          </cell>
          <cell r="BH176">
            <v>0</v>
          </cell>
          <cell r="BI176">
            <v>0</v>
          </cell>
          <cell r="BJ176">
            <v>0</v>
          </cell>
          <cell r="BK176">
            <v>0</v>
          </cell>
          <cell r="BL176">
            <v>0</v>
          </cell>
          <cell r="BM176">
            <v>0</v>
          </cell>
          <cell r="BN176">
            <v>0</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row>
        <row r="177">
          <cell r="Q177" t="str">
            <v>Loss carried forward</v>
          </cell>
          <cell r="S177" t="str">
            <v>mn €</v>
          </cell>
          <cell r="T177">
            <v>0</v>
          </cell>
          <cell r="U177">
            <v>0</v>
          </cell>
          <cell r="V177">
            <v>0</v>
          </cell>
          <cell r="W177">
            <v>0</v>
          </cell>
          <cell r="X177">
            <v>0</v>
          </cell>
          <cell r="Y177">
            <v>0</v>
          </cell>
          <cell r="Z177">
            <v>0</v>
          </cell>
          <cell r="AA177">
            <v>0</v>
          </cell>
          <cell r="AB177">
            <v>0</v>
          </cell>
          <cell r="AC177">
            <v>0</v>
          </cell>
          <cell r="AD177">
            <v>0</v>
          </cell>
          <cell r="AE177">
            <v>0</v>
          </cell>
          <cell r="AF177">
            <v>0</v>
          </cell>
          <cell r="AG177">
            <v>0</v>
          </cell>
          <cell r="AH177">
            <v>0</v>
          </cell>
          <cell r="AI177">
            <v>0</v>
          </cell>
          <cell r="AJ177">
            <v>0</v>
          </cell>
          <cell r="AK177">
            <v>0</v>
          </cell>
          <cell r="AL177">
            <v>0</v>
          </cell>
          <cell r="AM177">
            <v>0</v>
          </cell>
          <cell r="AN177">
            <v>0</v>
          </cell>
          <cell r="AO177">
            <v>0</v>
          </cell>
          <cell r="AP177">
            <v>0</v>
          </cell>
          <cell r="AQ177">
            <v>0</v>
          </cell>
          <cell r="AR177">
            <v>0</v>
          </cell>
          <cell r="AS177">
            <v>0</v>
          </cell>
          <cell r="AT177">
            <v>0</v>
          </cell>
          <cell r="AU177">
            <v>0</v>
          </cell>
          <cell r="AV177">
            <v>0</v>
          </cell>
          <cell r="AW177">
            <v>0</v>
          </cell>
          <cell r="AX177">
            <v>0</v>
          </cell>
          <cell r="AY177">
            <v>0</v>
          </cell>
          <cell r="AZ177">
            <v>0</v>
          </cell>
          <cell r="BA177">
            <v>0</v>
          </cell>
          <cell r="BB177">
            <v>0</v>
          </cell>
          <cell r="BC177">
            <v>0</v>
          </cell>
          <cell r="BD177">
            <v>0</v>
          </cell>
          <cell r="BE177">
            <v>0</v>
          </cell>
          <cell r="BF177">
            <v>0</v>
          </cell>
          <cell r="BG177">
            <v>0</v>
          </cell>
          <cell r="BH177">
            <v>0</v>
          </cell>
          <cell r="BI177">
            <v>0</v>
          </cell>
          <cell r="BJ177">
            <v>0</v>
          </cell>
          <cell r="BK177">
            <v>0</v>
          </cell>
          <cell r="BL177">
            <v>0</v>
          </cell>
          <cell r="BM177">
            <v>0</v>
          </cell>
          <cell r="BN177">
            <v>0</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row>
        <row r="178">
          <cell r="Q178" t="str">
            <v>LCF, cumulative</v>
          </cell>
          <cell r="S178" t="str">
            <v>mn €</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v>
          </cell>
          <cell r="AO178">
            <v>0</v>
          </cell>
          <cell r="AP178">
            <v>0</v>
          </cell>
          <cell r="AQ178">
            <v>0</v>
          </cell>
          <cell r="AR178">
            <v>0</v>
          </cell>
          <cell r="AS178">
            <v>0</v>
          </cell>
          <cell r="AT178">
            <v>0</v>
          </cell>
          <cell r="AU178">
            <v>0</v>
          </cell>
          <cell r="AV178">
            <v>0</v>
          </cell>
          <cell r="AW178">
            <v>0</v>
          </cell>
          <cell r="AX178">
            <v>0</v>
          </cell>
          <cell r="AY178">
            <v>0</v>
          </cell>
          <cell r="AZ178">
            <v>0</v>
          </cell>
          <cell r="BA178">
            <v>0</v>
          </cell>
          <cell r="BB178">
            <v>0</v>
          </cell>
          <cell r="BC178">
            <v>0</v>
          </cell>
          <cell r="BD178">
            <v>0</v>
          </cell>
          <cell r="BE178">
            <v>0</v>
          </cell>
          <cell r="BF178">
            <v>0</v>
          </cell>
          <cell r="BG178">
            <v>0</v>
          </cell>
          <cell r="BH178">
            <v>0</v>
          </cell>
          <cell r="BI178">
            <v>0</v>
          </cell>
          <cell r="BJ178">
            <v>0</v>
          </cell>
          <cell r="BK178">
            <v>0</v>
          </cell>
          <cell r="BL178">
            <v>0</v>
          </cell>
          <cell r="BM178">
            <v>0</v>
          </cell>
          <cell r="BN178">
            <v>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row>
        <row r="179">
          <cell r="Q179" t="str">
            <v>Earnings after loss carried forward</v>
          </cell>
          <cell r="S179" t="str">
            <v>mn €</v>
          </cell>
          <cell r="T179">
            <v>0</v>
          </cell>
          <cell r="U179">
            <v>0</v>
          </cell>
          <cell r="V179">
            <v>0</v>
          </cell>
          <cell r="W179">
            <v>0</v>
          </cell>
          <cell r="X179">
            <v>0</v>
          </cell>
          <cell r="Y179">
            <v>0</v>
          </cell>
          <cell r="Z179">
            <v>0</v>
          </cell>
          <cell r="AA179">
            <v>0</v>
          </cell>
          <cell r="AB179">
            <v>0</v>
          </cell>
          <cell r="AC179">
            <v>-1.83</v>
          </cell>
          <cell r="AD179">
            <v>-5.5602849641292513</v>
          </cell>
          <cell r="AE179">
            <v>-62.224715277415527</v>
          </cell>
          <cell r="AF179">
            <v>-69.219133303571823</v>
          </cell>
          <cell r="AG179">
            <v>-49.106313612644847</v>
          </cell>
          <cell r="AH179">
            <v>-13.81839239431708</v>
          </cell>
          <cell r="AI179">
            <v>-6.0412845985817185</v>
          </cell>
          <cell r="AJ179">
            <v>-6.3595810728624045</v>
          </cell>
          <cell r="AK179">
            <v>-6.7201532208040149</v>
          </cell>
          <cell r="AL179">
            <v>-6.2093402084428604</v>
          </cell>
          <cell r="AM179">
            <v>-5.7508539959873559</v>
          </cell>
          <cell r="AN179">
            <v>-5.5449069231195764</v>
          </cell>
          <cell r="AO179">
            <v>42.218216344478783</v>
          </cell>
          <cell r="AP179">
            <v>42.669350783883544</v>
          </cell>
          <cell r="AQ179">
            <v>43.125553261012207</v>
          </cell>
          <cell r="AR179">
            <v>43.586849815258269</v>
          </cell>
          <cell r="AS179">
            <v>44.051346369586959</v>
          </cell>
          <cell r="AT179">
            <v>-57.588617327683124</v>
          </cell>
          <cell r="AU179">
            <v>0</v>
          </cell>
          <cell r="AV179">
            <v>0</v>
          </cell>
          <cell r="AW179">
            <v>0</v>
          </cell>
          <cell r="AX179">
            <v>0</v>
          </cell>
          <cell r="AY179">
            <v>0</v>
          </cell>
          <cell r="AZ179">
            <v>0</v>
          </cell>
          <cell r="BA179">
            <v>0</v>
          </cell>
          <cell r="BB179">
            <v>0</v>
          </cell>
          <cell r="BC179">
            <v>0</v>
          </cell>
          <cell r="BD179">
            <v>0</v>
          </cell>
          <cell r="BE179">
            <v>0</v>
          </cell>
          <cell r="BF179">
            <v>0</v>
          </cell>
          <cell r="BG179">
            <v>0</v>
          </cell>
          <cell r="BH179">
            <v>0</v>
          </cell>
          <cell r="BI179">
            <v>0</v>
          </cell>
          <cell r="BJ179">
            <v>0</v>
          </cell>
          <cell r="BK179">
            <v>0</v>
          </cell>
          <cell r="BL179">
            <v>0</v>
          </cell>
          <cell r="BM179">
            <v>0</v>
          </cell>
          <cell r="BN179">
            <v>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row>
        <row r="180">
          <cell r="Q180" t="str">
            <v>Tax rate</v>
          </cell>
          <cell r="S180" t="str">
            <v>%</v>
          </cell>
          <cell r="T180">
            <v>0.3</v>
          </cell>
          <cell r="U180">
            <v>0.3</v>
          </cell>
          <cell r="V180">
            <v>0.3</v>
          </cell>
          <cell r="W180">
            <v>0.3</v>
          </cell>
          <cell r="X180">
            <v>0.3</v>
          </cell>
          <cell r="Y180">
            <v>0.3</v>
          </cell>
          <cell r="Z180">
            <v>0.3</v>
          </cell>
          <cell r="AA180">
            <v>0.3</v>
          </cell>
          <cell r="AB180">
            <v>0.3</v>
          </cell>
          <cell r="AC180">
            <v>0.3</v>
          </cell>
          <cell r="AD180">
            <v>0.3</v>
          </cell>
          <cell r="AE180">
            <v>0.3</v>
          </cell>
          <cell r="AF180">
            <v>0.3</v>
          </cell>
          <cell r="AG180">
            <v>0.3</v>
          </cell>
          <cell r="AH180">
            <v>0.3</v>
          </cell>
          <cell r="AI180">
            <v>0.3</v>
          </cell>
          <cell r="AJ180">
            <v>0.3</v>
          </cell>
          <cell r="AK180">
            <v>0.3</v>
          </cell>
          <cell r="AL180">
            <v>0.3</v>
          </cell>
          <cell r="AM180">
            <v>0.3</v>
          </cell>
          <cell r="AN180">
            <v>0.3</v>
          </cell>
          <cell r="AO180">
            <v>0.3</v>
          </cell>
          <cell r="AP180">
            <v>0.3</v>
          </cell>
          <cell r="AQ180">
            <v>0.3</v>
          </cell>
          <cell r="AR180">
            <v>0.3</v>
          </cell>
          <cell r="AS180">
            <v>0.3</v>
          </cell>
          <cell r="AT180">
            <v>0.3</v>
          </cell>
          <cell r="AU180">
            <v>0.3</v>
          </cell>
          <cell r="AV180">
            <v>0.3</v>
          </cell>
          <cell r="AW180">
            <v>0.3</v>
          </cell>
          <cell r="AX180">
            <v>0.3</v>
          </cell>
          <cell r="AY180">
            <v>0.3</v>
          </cell>
          <cell r="AZ180">
            <v>0.3</v>
          </cell>
          <cell r="BA180">
            <v>0.3</v>
          </cell>
          <cell r="BB180">
            <v>0.3</v>
          </cell>
          <cell r="BC180">
            <v>0.3</v>
          </cell>
          <cell r="BD180">
            <v>0.3</v>
          </cell>
          <cell r="BE180">
            <v>0.3</v>
          </cell>
          <cell r="BF180">
            <v>0.3</v>
          </cell>
          <cell r="BG180">
            <v>0.3</v>
          </cell>
          <cell r="BH180">
            <v>0.3</v>
          </cell>
          <cell r="BI180">
            <v>0.3</v>
          </cell>
          <cell r="BJ180">
            <v>0.3</v>
          </cell>
          <cell r="BK180">
            <v>0.3</v>
          </cell>
          <cell r="BL180">
            <v>0.3</v>
          </cell>
          <cell r="BM180">
            <v>0.3</v>
          </cell>
          <cell r="BN180">
            <v>0.3</v>
          </cell>
          <cell r="BO180">
            <v>0.3</v>
          </cell>
          <cell r="BP180">
            <v>0.3</v>
          </cell>
          <cell r="BQ180">
            <v>0.3</v>
          </cell>
          <cell r="BR180">
            <v>0.3</v>
          </cell>
          <cell r="BS180">
            <v>0.3</v>
          </cell>
          <cell r="BT180">
            <v>0.3</v>
          </cell>
          <cell r="BU180">
            <v>0.3</v>
          </cell>
          <cell r="BV180">
            <v>0.3</v>
          </cell>
          <cell r="BW180">
            <v>0.3</v>
          </cell>
          <cell r="BX180">
            <v>0.3</v>
          </cell>
          <cell r="BY180">
            <v>0.3</v>
          </cell>
          <cell r="BZ180">
            <v>0.3</v>
          </cell>
          <cell r="CA180">
            <v>0.3</v>
          </cell>
        </row>
        <row r="181">
          <cell r="Q181" t="str">
            <v>Earnings after tax</v>
          </cell>
          <cell r="S181" t="str">
            <v>mn €</v>
          </cell>
          <cell r="T181">
            <v>0</v>
          </cell>
          <cell r="U181">
            <v>0</v>
          </cell>
          <cell r="V181">
            <v>0</v>
          </cell>
          <cell r="W181">
            <v>0</v>
          </cell>
          <cell r="X181">
            <v>0</v>
          </cell>
          <cell r="Y181">
            <v>0</v>
          </cell>
          <cell r="Z181">
            <v>0</v>
          </cell>
          <cell r="AA181">
            <v>0</v>
          </cell>
          <cell r="AB181">
            <v>0</v>
          </cell>
          <cell r="AC181">
            <v>-1.2810000000000001</v>
          </cell>
          <cell r="AD181">
            <v>-3.892199474890476</v>
          </cell>
          <cell r="AE181">
            <v>-43.557300694190872</v>
          </cell>
          <cell r="AF181">
            <v>-48.453393312500282</v>
          </cell>
          <cell r="AG181">
            <v>-34.374419528851391</v>
          </cell>
          <cell r="AH181">
            <v>-9.6728746760219551</v>
          </cell>
          <cell r="AI181">
            <v>-4.2288992190072028</v>
          </cell>
          <cell r="AJ181">
            <v>-4.451706751003683</v>
          </cell>
          <cell r="AK181">
            <v>-4.7041072545628104</v>
          </cell>
          <cell r="AL181">
            <v>-4.3465381459100021</v>
          </cell>
          <cell r="AM181">
            <v>-4.025597797191149</v>
          </cell>
          <cell r="AN181">
            <v>-3.8814348461837036</v>
          </cell>
          <cell r="AO181">
            <v>29.55275144113515</v>
          </cell>
          <cell r="AP181">
            <v>29.86854554871848</v>
          </cell>
          <cell r="AQ181">
            <v>30.187887282708544</v>
          </cell>
          <cell r="AR181">
            <v>30.51079487068079</v>
          </cell>
          <cell r="AS181">
            <v>30.835942458710871</v>
          </cell>
          <cell r="AT181">
            <v>-40.312032129378188</v>
          </cell>
          <cell r="AU181">
            <v>0</v>
          </cell>
          <cell r="AV181">
            <v>0</v>
          </cell>
          <cell r="AW181">
            <v>0</v>
          </cell>
          <cell r="AX181">
            <v>0</v>
          </cell>
          <cell r="AY181">
            <v>0</v>
          </cell>
          <cell r="AZ181">
            <v>0</v>
          </cell>
          <cell r="BA181">
            <v>0</v>
          </cell>
          <cell r="BB181">
            <v>0</v>
          </cell>
          <cell r="BC181">
            <v>0</v>
          </cell>
          <cell r="BD181">
            <v>0</v>
          </cell>
          <cell r="BE181">
            <v>0</v>
          </cell>
          <cell r="BF181">
            <v>0</v>
          </cell>
          <cell r="BG181">
            <v>0</v>
          </cell>
          <cell r="BH181">
            <v>0</v>
          </cell>
          <cell r="BI181">
            <v>0</v>
          </cell>
          <cell r="BJ181">
            <v>0</v>
          </cell>
          <cell r="BK181">
            <v>0</v>
          </cell>
          <cell r="BL181">
            <v>0</v>
          </cell>
          <cell r="BM181">
            <v>0</v>
          </cell>
          <cell r="BN181">
            <v>0</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row>
        <row r="182">
          <cell r="Q182" t="str">
            <v>Tax depreciation</v>
          </cell>
          <cell r="S182" t="str">
            <v>mn €</v>
          </cell>
          <cell r="T182">
            <v>0</v>
          </cell>
          <cell r="U182">
            <v>0</v>
          </cell>
          <cell r="V182">
            <v>0</v>
          </cell>
          <cell r="W182">
            <v>0</v>
          </cell>
          <cell r="X182">
            <v>0</v>
          </cell>
          <cell r="Y182">
            <v>0</v>
          </cell>
          <cell r="Z182">
            <v>0</v>
          </cell>
          <cell r="AA182">
            <v>0</v>
          </cell>
          <cell r="AB182">
            <v>0</v>
          </cell>
          <cell r="AC182">
            <v>0</v>
          </cell>
          <cell r="AD182">
            <v>0</v>
          </cell>
          <cell r="AE182">
            <v>39.755943783783785</v>
          </cell>
          <cell r="AF182">
            <v>42.915403243243254</v>
          </cell>
          <cell r="AG182">
            <v>49.180160000000008</v>
          </cell>
          <cell r="AH182">
            <v>49.180160000000008</v>
          </cell>
          <cell r="AI182">
            <v>49.180160000000008</v>
          </cell>
          <cell r="AJ182">
            <v>49.180160000000008</v>
          </cell>
          <cell r="AK182">
            <v>49.180160000000008</v>
          </cell>
          <cell r="AL182">
            <v>49.180160000000008</v>
          </cell>
          <cell r="AM182">
            <v>49.180160000000008</v>
          </cell>
          <cell r="AN182">
            <v>49.180160000000008</v>
          </cell>
          <cell r="AO182">
            <v>1.8649600000000002</v>
          </cell>
          <cell r="AP182">
            <v>1.8649600000000002</v>
          </cell>
          <cell r="AQ182">
            <v>1.8649600000000002</v>
          </cell>
          <cell r="AR182">
            <v>1.8649600000000002</v>
          </cell>
          <cell r="AS182">
            <v>1.8649600000000002</v>
          </cell>
          <cell r="AT182">
            <v>80.962572972972964</v>
          </cell>
          <cell r="AU182">
            <v>0</v>
          </cell>
          <cell r="AV182">
            <v>0</v>
          </cell>
          <cell r="AW182">
            <v>0</v>
          </cell>
          <cell r="AX182">
            <v>0</v>
          </cell>
          <cell r="AY182">
            <v>0</v>
          </cell>
          <cell r="AZ182">
            <v>0</v>
          </cell>
          <cell r="BA182">
            <v>0</v>
          </cell>
          <cell r="BB182">
            <v>0</v>
          </cell>
          <cell r="BC182">
            <v>0</v>
          </cell>
          <cell r="BD182">
            <v>0</v>
          </cell>
          <cell r="BE182">
            <v>0</v>
          </cell>
          <cell r="BF182">
            <v>0</v>
          </cell>
          <cell r="BG182">
            <v>0</v>
          </cell>
          <cell r="BH182">
            <v>0</v>
          </cell>
          <cell r="BI182">
            <v>0</v>
          </cell>
          <cell r="BJ182">
            <v>0</v>
          </cell>
          <cell r="BK182">
            <v>0</v>
          </cell>
          <cell r="BL182">
            <v>0</v>
          </cell>
          <cell r="BM182">
            <v>0</v>
          </cell>
          <cell r="BN182">
            <v>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row>
        <row r="183">
          <cell r="Q183" t="str">
            <v>Change in Working Capital</v>
          </cell>
          <cell r="S183" t="str">
            <v>mn €</v>
          </cell>
          <cell r="T183">
            <v>0</v>
          </cell>
          <cell r="U183">
            <v>0</v>
          </cell>
          <cell r="V183">
            <v>0</v>
          </cell>
          <cell r="W183">
            <v>0</v>
          </cell>
          <cell r="X183">
            <v>0</v>
          </cell>
          <cell r="Y183">
            <v>0</v>
          </cell>
          <cell r="Z183">
            <v>0</v>
          </cell>
          <cell r="AA183">
            <v>0</v>
          </cell>
          <cell r="AB183">
            <v>0</v>
          </cell>
          <cell r="AC183">
            <v>0</v>
          </cell>
          <cell r="AD183">
            <v>0</v>
          </cell>
          <cell r="AE183">
            <v>0</v>
          </cell>
          <cell r="AF183">
            <v>19.06412071317633</v>
          </cell>
          <cell r="AG183">
            <v>30.199879434108524</v>
          </cell>
          <cell r="AH183">
            <v>44.340252908516938</v>
          </cell>
          <cell r="AI183">
            <v>9.2993557104116462</v>
          </cell>
          <cell r="AJ183">
            <v>-1.1553425367170576</v>
          </cell>
          <cell r="AK183">
            <v>0.35117809585000259</v>
          </cell>
          <cell r="AL183">
            <v>0.35468987680850717</v>
          </cell>
          <cell r="AM183">
            <v>0.35823677557660005</v>
          </cell>
          <cell r="AN183">
            <v>0.36181914333235454</v>
          </cell>
          <cell r="AO183">
            <v>0.36543733476567297</v>
          </cell>
          <cell r="AP183">
            <v>0.36909170811334491</v>
          </cell>
          <cell r="AQ183">
            <v>0.37278262519443217</v>
          </cell>
          <cell r="AR183">
            <v>0.37651045144642126</v>
          </cell>
          <cell r="AS183">
            <v>0.38027555596086415</v>
          </cell>
          <cell r="AT183">
            <v>-105.03828779654458</v>
          </cell>
          <cell r="AU183">
            <v>0</v>
          </cell>
          <cell r="AV183">
            <v>0</v>
          </cell>
          <cell r="AW183">
            <v>0</v>
          </cell>
          <cell r="AX183">
            <v>0</v>
          </cell>
          <cell r="AY183">
            <v>0</v>
          </cell>
          <cell r="AZ183">
            <v>0</v>
          </cell>
          <cell r="BA183">
            <v>0</v>
          </cell>
          <cell r="BB183">
            <v>0</v>
          </cell>
          <cell r="BC183">
            <v>0</v>
          </cell>
          <cell r="BD183">
            <v>0</v>
          </cell>
          <cell r="BE183">
            <v>0</v>
          </cell>
          <cell r="BF183">
            <v>0</v>
          </cell>
          <cell r="BG183">
            <v>0</v>
          </cell>
          <cell r="BH183">
            <v>0</v>
          </cell>
          <cell r="BI183">
            <v>0</v>
          </cell>
          <cell r="BJ183">
            <v>0</v>
          </cell>
          <cell r="BK183">
            <v>0</v>
          </cell>
          <cell r="BL183">
            <v>0</v>
          </cell>
          <cell r="BM183">
            <v>0</v>
          </cell>
          <cell r="BN183">
            <v>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row>
        <row r="184">
          <cell r="Q184" t="str">
            <v>Working capital</v>
          </cell>
          <cell r="S184" t="str">
            <v>mn €</v>
          </cell>
          <cell r="T184">
            <v>0</v>
          </cell>
          <cell r="U184">
            <v>0</v>
          </cell>
          <cell r="V184">
            <v>0</v>
          </cell>
          <cell r="W184">
            <v>0</v>
          </cell>
          <cell r="X184">
            <v>0</v>
          </cell>
          <cell r="Y184">
            <v>0</v>
          </cell>
          <cell r="Z184">
            <v>0</v>
          </cell>
          <cell r="AA184">
            <v>0</v>
          </cell>
          <cell r="AB184">
            <v>0</v>
          </cell>
          <cell r="AC184">
            <v>0</v>
          </cell>
          <cell r="AD184">
            <v>0</v>
          </cell>
          <cell r="AE184">
            <v>0</v>
          </cell>
          <cell r="AF184">
            <v>19.06412071317633</v>
          </cell>
          <cell r="AG184">
            <v>49.264000147284854</v>
          </cell>
          <cell r="AH184">
            <v>93.604253055801792</v>
          </cell>
          <cell r="AI184">
            <v>102.90360876621344</v>
          </cell>
          <cell r="AJ184">
            <v>101.74826622949638</v>
          </cell>
          <cell r="AK184">
            <v>102.09944432534638</v>
          </cell>
          <cell r="AL184">
            <v>102.45413420215489</v>
          </cell>
          <cell r="AM184">
            <v>102.81237097773149</v>
          </cell>
          <cell r="AN184">
            <v>103.17419012106384</v>
          </cell>
          <cell r="AO184">
            <v>103.53962745582952</v>
          </cell>
          <cell r="AP184">
            <v>103.90871916394286</v>
          </cell>
          <cell r="AQ184">
            <v>104.28150178913729</v>
          </cell>
          <cell r="AR184">
            <v>104.65801224058372</v>
          </cell>
          <cell r="AS184">
            <v>105.03828779654458</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row>
        <row r="185">
          <cell r="Q185" t="str">
            <v>Cash-flow after tax extended</v>
          </cell>
          <cell r="S185" t="str">
            <v>mn €</v>
          </cell>
          <cell r="T185">
            <v>0</v>
          </cell>
          <cell r="U185">
            <v>0</v>
          </cell>
          <cell r="V185">
            <v>0</v>
          </cell>
          <cell r="W185">
            <v>0</v>
          </cell>
          <cell r="X185">
            <v>0</v>
          </cell>
          <cell r="Y185">
            <v>0</v>
          </cell>
          <cell r="Z185">
            <v>0</v>
          </cell>
          <cell r="AA185">
            <v>0</v>
          </cell>
          <cell r="AB185">
            <v>0</v>
          </cell>
          <cell r="AC185">
            <v>-1.2810000000000001</v>
          </cell>
          <cell r="AD185">
            <v>-3.892199474890476</v>
          </cell>
          <cell r="AE185">
            <v>-3.8013569104070868</v>
          </cell>
          <cell r="AF185">
            <v>-24.602110782433357</v>
          </cell>
          <cell r="AG185">
            <v>-15.394138962959907</v>
          </cell>
          <cell r="AH185">
            <v>-4.8329675845388849</v>
          </cell>
          <cell r="AI185">
            <v>35.651905070581158</v>
          </cell>
          <cell r="AJ185">
            <v>45.883795785713382</v>
          </cell>
          <cell r="AK185">
            <v>44.124874649587198</v>
          </cell>
          <cell r="AL185">
            <v>44.478931977281498</v>
          </cell>
          <cell r="AM185">
            <v>44.796325427232262</v>
          </cell>
          <cell r="AN185">
            <v>44.936906010483952</v>
          </cell>
          <cell r="AO185">
            <v>31.052274106369477</v>
          </cell>
          <cell r="AP185">
            <v>31.364413840605135</v>
          </cell>
          <cell r="AQ185">
            <v>31.680064657514116</v>
          </cell>
          <cell r="AR185">
            <v>31.999244419234373</v>
          </cell>
          <cell r="AS185">
            <v>32.320626902750007</v>
          </cell>
          <cell r="AT185">
            <v>145.68882864013935</v>
          </cell>
          <cell r="AU185">
            <v>0</v>
          </cell>
          <cell r="AV185">
            <v>0</v>
          </cell>
          <cell r="AW185">
            <v>0</v>
          </cell>
          <cell r="AX185">
            <v>0</v>
          </cell>
          <cell r="AY185">
            <v>0</v>
          </cell>
          <cell r="AZ185">
            <v>0</v>
          </cell>
          <cell r="BA185">
            <v>0</v>
          </cell>
          <cell r="BB185">
            <v>0</v>
          </cell>
          <cell r="BC185">
            <v>0</v>
          </cell>
          <cell r="BD185">
            <v>0</v>
          </cell>
          <cell r="BE185">
            <v>0</v>
          </cell>
          <cell r="BF185">
            <v>0</v>
          </cell>
          <cell r="BG185">
            <v>0</v>
          </cell>
          <cell r="BH185">
            <v>0</v>
          </cell>
          <cell r="BI185">
            <v>0</v>
          </cell>
          <cell r="BJ185">
            <v>0</v>
          </cell>
          <cell r="BK185">
            <v>0</v>
          </cell>
          <cell r="BL185">
            <v>0</v>
          </cell>
          <cell r="BM185">
            <v>0</v>
          </cell>
          <cell r="BN185">
            <v>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row>
        <row r="186">
          <cell r="Q186" t="str">
            <v>Addition discounted</v>
          </cell>
          <cell r="S186" t="str">
            <v>mn €</v>
          </cell>
          <cell r="T186">
            <v>0</v>
          </cell>
          <cell r="U186">
            <v>0</v>
          </cell>
          <cell r="V186">
            <v>0</v>
          </cell>
          <cell r="W186">
            <v>0</v>
          </cell>
          <cell r="X186">
            <v>0</v>
          </cell>
          <cell r="Y186">
            <v>0</v>
          </cell>
          <cell r="Z186">
            <v>0</v>
          </cell>
          <cell r="AA186">
            <v>0</v>
          </cell>
          <cell r="AB186">
            <v>0</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12.249747597727817</v>
          </cell>
          <cell r="AQ186">
            <v>11.509794238173139</v>
          </cell>
          <cell r="AR186">
            <v>10.814657251288462</v>
          </cell>
          <cell r="AS186">
            <v>10.161184753356151</v>
          </cell>
          <cell r="AT186">
            <v>42.607137649402965</v>
          </cell>
          <cell r="AU186">
            <v>0</v>
          </cell>
          <cell r="AV186">
            <v>0</v>
          </cell>
          <cell r="AW186">
            <v>0</v>
          </cell>
          <cell r="AX186">
            <v>0</v>
          </cell>
          <cell r="AY186">
            <v>0</v>
          </cell>
          <cell r="AZ186">
            <v>0</v>
          </cell>
          <cell r="BA186">
            <v>0</v>
          </cell>
          <cell r="BB186">
            <v>0</v>
          </cell>
          <cell r="BC186">
            <v>0</v>
          </cell>
          <cell r="BD186">
            <v>0</v>
          </cell>
          <cell r="BE186">
            <v>0</v>
          </cell>
          <cell r="BF186">
            <v>0</v>
          </cell>
          <cell r="BG186">
            <v>0</v>
          </cell>
          <cell r="BH186">
            <v>0</v>
          </cell>
          <cell r="BI186">
            <v>0</v>
          </cell>
          <cell r="BJ186">
            <v>0</v>
          </cell>
          <cell r="BK186">
            <v>0</v>
          </cell>
          <cell r="BL186">
            <v>0</v>
          </cell>
          <cell r="BM186">
            <v>0</v>
          </cell>
          <cell r="BN186">
            <v>0</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row>
        <row r="187">
          <cell r="Q187" t="str">
            <v>Addition</v>
          </cell>
          <cell r="S187" t="str">
            <v>mn €</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208.03063581230131</v>
          </cell>
          <cell r="AP187">
            <v>0</v>
          </cell>
          <cell r="AQ187">
            <v>0</v>
          </cell>
          <cell r="AR187">
            <v>0</v>
          </cell>
          <cell r="AS187">
            <v>0</v>
          </cell>
          <cell r="AT187">
            <v>0</v>
          </cell>
          <cell r="AU187">
            <v>0</v>
          </cell>
          <cell r="AV187">
            <v>0</v>
          </cell>
          <cell r="AW187">
            <v>0</v>
          </cell>
          <cell r="AX187">
            <v>0</v>
          </cell>
          <cell r="AY187">
            <v>0</v>
          </cell>
          <cell r="AZ187">
            <v>0</v>
          </cell>
          <cell r="BA187">
            <v>0</v>
          </cell>
          <cell r="BB187">
            <v>0</v>
          </cell>
          <cell r="BC187">
            <v>0</v>
          </cell>
          <cell r="BD187">
            <v>0</v>
          </cell>
          <cell r="BE187">
            <v>0</v>
          </cell>
          <cell r="BF187">
            <v>0</v>
          </cell>
          <cell r="BG187">
            <v>0</v>
          </cell>
          <cell r="BH187">
            <v>0</v>
          </cell>
          <cell r="BI187">
            <v>0</v>
          </cell>
          <cell r="BJ187">
            <v>0</v>
          </cell>
          <cell r="BK187">
            <v>0</v>
          </cell>
          <cell r="BL187">
            <v>0</v>
          </cell>
          <cell r="BM187">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row>
        <row r="188">
          <cell r="Q188" t="str">
            <v>Cash-flow after tax</v>
          </cell>
          <cell r="S188" t="str">
            <v>mn €</v>
          </cell>
          <cell r="T188">
            <v>0</v>
          </cell>
          <cell r="U188">
            <v>0</v>
          </cell>
          <cell r="V188">
            <v>0</v>
          </cell>
          <cell r="W188">
            <v>0</v>
          </cell>
          <cell r="X188">
            <v>0</v>
          </cell>
          <cell r="Y188">
            <v>0</v>
          </cell>
          <cell r="Z188">
            <v>0</v>
          </cell>
          <cell r="AA188">
            <v>0</v>
          </cell>
          <cell r="AB188">
            <v>0</v>
          </cell>
          <cell r="AC188">
            <v>-1.2810000000000001</v>
          </cell>
          <cell r="AD188">
            <v>-3.892199474890476</v>
          </cell>
          <cell r="AE188">
            <v>-3.8013569104070868</v>
          </cell>
          <cell r="AF188">
            <v>-24.602110782433357</v>
          </cell>
          <cell r="AG188">
            <v>-15.394138962959907</v>
          </cell>
          <cell r="AH188">
            <v>-4.8329675845388849</v>
          </cell>
          <cell r="AI188">
            <v>35.651905070581158</v>
          </cell>
          <cell r="AJ188">
            <v>45.883795785713382</v>
          </cell>
          <cell r="AK188">
            <v>44.124874649587198</v>
          </cell>
          <cell r="AL188">
            <v>44.478931977281498</v>
          </cell>
          <cell r="AM188">
            <v>44.796325427232262</v>
          </cell>
          <cell r="AN188">
            <v>44.936906010483952</v>
          </cell>
          <cell r="AO188">
            <v>239.08290991867079</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v>
          </cell>
          <cell r="BF188">
            <v>0</v>
          </cell>
          <cell r="BG188">
            <v>0</v>
          </cell>
          <cell r="BH188">
            <v>0</v>
          </cell>
          <cell r="BI188">
            <v>0</v>
          </cell>
          <cell r="BJ188">
            <v>0</v>
          </cell>
          <cell r="BK188">
            <v>0</v>
          </cell>
          <cell r="BL188">
            <v>0</v>
          </cell>
          <cell r="BM188">
            <v>0</v>
          </cell>
          <cell r="BN188">
            <v>0</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A7831-31DE-4962-BD31-9892F88809B1}">
  <sheetPr>
    <tabColor rgb="FFFF0000"/>
  </sheetPr>
  <dimension ref="A1:A4"/>
  <sheetViews>
    <sheetView tabSelected="1" workbookViewId="0"/>
  </sheetViews>
  <sheetFormatPr defaultRowHeight="15"/>
  <cols>
    <col min="1" max="1" width="180.7109375" style="181" customWidth="1"/>
    <col min="2" max="16384" width="9.140625" style="181"/>
  </cols>
  <sheetData>
    <row r="1" spans="1:1" s="306" customFormat="1" ht="60" customHeight="1">
      <c r="A1" s="464" t="s">
        <v>345</v>
      </c>
    </row>
    <row r="2" spans="1:1" s="306" customFormat="1" ht="375">
      <c r="A2" s="405" t="s">
        <v>173</v>
      </c>
    </row>
    <row r="3" spans="1:1" s="306" customFormat="1">
      <c r="A3" s="379"/>
    </row>
    <row r="4" spans="1:1" ht="45">
      <c r="A4" s="380" t="s">
        <v>166</v>
      </c>
    </row>
  </sheetData>
  <sheetProtection algorithmName="SHA-512" hashValue="cbyiNNfK5mt9WWdXrZ2K8Ql2alwITUNEf8JJkSLhwhoLrwh+O0SGFbk1A9IKL5M4xhNgLlcJbGrIvrvSkLcW5A==" saltValue="BzjtTvPCYz+ACBXkutDuGg==" spinCount="100000" sheet="1" objects="1" scenarios="1"/>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RowHeight="15"/>
  <sheetData/>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BDD42-55A4-493D-8A55-E69E04977BB1}">
  <sheetPr>
    <tabColor rgb="FFFFC000"/>
  </sheetPr>
  <dimension ref="A1:F84"/>
  <sheetViews>
    <sheetView zoomScaleNormal="100" workbookViewId="0">
      <selection sqref="A1:F1"/>
    </sheetView>
  </sheetViews>
  <sheetFormatPr defaultRowHeight="15"/>
  <cols>
    <col min="1" max="6" width="26.42578125" style="381" customWidth="1"/>
    <col min="7" max="16384" width="9.140625" style="381"/>
  </cols>
  <sheetData>
    <row r="1" spans="1:6" ht="60" customHeight="1">
      <c r="A1" s="465" t="s">
        <v>345</v>
      </c>
      <c r="B1" s="465"/>
      <c r="C1" s="465"/>
      <c r="D1" s="465"/>
      <c r="E1" s="465"/>
      <c r="F1" s="465"/>
    </row>
    <row r="2" spans="1:6" ht="30">
      <c r="A2" s="148" t="s">
        <v>100</v>
      </c>
      <c r="B2" s="150" t="s">
        <v>157</v>
      </c>
      <c r="C2" s="148" t="s">
        <v>177</v>
      </c>
      <c r="D2" s="149" t="s">
        <v>158</v>
      </c>
      <c r="E2" s="148" t="s">
        <v>39</v>
      </c>
      <c r="F2" s="382">
        <v>45566</v>
      </c>
    </row>
    <row r="3" spans="1:6">
      <c r="A3" s="383"/>
      <c r="B3" s="384"/>
      <c r="C3" s="383"/>
      <c r="D3" s="385"/>
      <c r="E3" s="383"/>
      <c r="F3" s="386"/>
    </row>
    <row r="4" spans="1:6" ht="30" customHeight="1">
      <c r="A4" s="414" t="s">
        <v>178</v>
      </c>
      <c r="B4" s="414"/>
      <c r="C4" s="414"/>
      <c r="D4" s="414"/>
      <c r="E4" s="414"/>
      <c r="F4" s="414"/>
    </row>
    <row r="5" spans="1:6">
      <c r="A5" s="411" t="s">
        <v>179</v>
      </c>
      <c r="B5" s="411"/>
      <c r="C5" s="411"/>
      <c r="D5" s="411"/>
      <c r="E5" s="411"/>
      <c r="F5" s="411"/>
    </row>
    <row r="6" spans="1:6" ht="45" customHeight="1">
      <c r="A6" s="406" t="s">
        <v>180</v>
      </c>
      <c r="B6" s="406"/>
      <c r="C6" s="406"/>
      <c r="D6" s="406"/>
      <c r="E6" s="406"/>
      <c r="F6" s="406"/>
    </row>
    <row r="7" spans="1:6">
      <c r="A7" s="411" t="s">
        <v>181</v>
      </c>
      <c r="B7" s="411"/>
      <c r="C7" s="411"/>
      <c r="D7" s="411"/>
      <c r="E7" s="411"/>
      <c r="F7" s="411"/>
    </row>
    <row r="8" spans="1:6" ht="150" customHeight="1">
      <c r="A8" s="406" t="s">
        <v>342</v>
      </c>
      <c r="B8" s="412"/>
      <c r="C8" s="412"/>
      <c r="D8" s="412"/>
      <c r="E8" s="412"/>
      <c r="F8" s="412"/>
    </row>
    <row r="9" spans="1:6" ht="15" customHeight="1">
      <c r="A9" s="387"/>
    </row>
    <row r="10" spans="1:6" ht="30" customHeight="1">
      <c r="A10" s="414" t="s">
        <v>182</v>
      </c>
      <c r="B10" s="414"/>
      <c r="C10" s="414"/>
      <c r="D10" s="414"/>
      <c r="E10" s="414"/>
      <c r="F10" s="414"/>
    </row>
    <row r="11" spans="1:6">
      <c r="A11" s="411" t="s">
        <v>183</v>
      </c>
      <c r="B11" s="411"/>
      <c r="C11" s="411"/>
      <c r="D11" s="411"/>
      <c r="E11" s="411"/>
      <c r="F11" s="411"/>
    </row>
    <row r="12" spans="1:6" ht="240" customHeight="1">
      <c r="A12" s="415" t="s">
        <v>312</v>
      </c>
      <c r="B12" s="416"/>
      <c r="C12" s="416"/>
      <c r="D12" s="416"/>
      <c r="E12" s="416"/>
      <c r="F12" s="417"/>
    </row>
    <row r="13" spans="1:6" ht="240" customHeight="1">
      <c r="A13" s="418" t="s">
        <v>260</v>
      </c>
      <c r="B13" s="419"/>
      <c r="C13" s="419"/>
      <c r="D13" s="419"/>
      <c r="E13" s="419"/>
      <c r="F13" s="420"/>
    </row>
    <row r="14" spans="1:6">
      <c r="A14" s="411" t="s">
        <v>184</v>
      </c>
      <c r="B14" s="411"/>
      <c r="C14" s="411"/>
      <c r="D14" s="411"/>
      <c r="E14" s="411"/>
      <c r="F14" s="411"/>
    </row>
    <row r="15" spans="1:6" ht="75" customHeight="1">
      <c r="A15" s="413" t="s">
        <v>310</v>
      </c>
      <c r="B15" s="413"/>
      <c r="C15" s="413"/>
      <c r="D15" s="413"/>
      <c r="E15" s="413"/>
      <c r="F15" s="413"/>
    </row>
    <row r="16" spans="1:6">
      <c r="A16" s="388" t="s">
        <v>185</v>
      </c>
      <c r="B16" s="388" t="s">
        <v>186</v>
      </c>
      <c r="C16" s="388" t="s">
        <v>187</v>
      </c>
      <c r="D16" s="407" t="s">
        <v>188</v>
      </c>
      <c r="E16" s="407"/>
      <c r="F16" s="407"/>
    </row>
    <row r="17" spans="1:6" ht="45" customHeight="1">
      <c r="A17" s="389" t="s">
        <v>32</v>
      </c>
      <c r="B17" s="389" t="s">
        <v>189</v>
      </c>
      <c r="C17" s="390" t="s">
        <v>190</v>
      </c>
      <c r="D17" s="406" t="s">
        <v>343</v>
      </c>
      <c r="E17" s="406"/>
      <c r="F17" s="406"/>
    </row>
    <row r="18" spans="1:6" ht="75" customHeight="1">
      <c r="A18" s="389" t="s">
        <v>125</v>
      </c>
      <c r="B18" s="389" t="s">
        <v>189</v>
      </c>
      <c r="C18" s="390" t="s">
        <v>258</v>
      </c>
      <c r="D18" s="406" t="s">
        <v>259</v>
      </c>
      <c r="E18" s="406"/>
      <c r="F18" s="406"/>
    </row>
    <row r="19" spans="1:6" ht="30" customHeight="1">
      <c r="A19" s="391" t="s">
        <v>170</v>
      </c>
      <c r="B19" s="389" t="s">
        <v>189</v>
      </c>
      <c r="C19" s="390" t="s">
        <v>261</v>
      </c>
      <c r="D19" s="406" t="s">
        <v>262</v>
      </c>
      <c r="E19" s="406"/>
      <c r="F19" s="406"/>
    </row>
    <row r="20" spans="1:6" ht="75" customHeight="1">
      <c r="A20" s="391" t="s">
        <v>191</v>
      </c>
      <c r="B20" s="389" t="s">
        <v>189</v>
      </c>
      <c r="C20" s="390" t="s">
        <v>263</v>
      </c>
      <c r="D20" s="406" t="s">
        <v>192</v>
      </c>
      <c r="E20" s="406"/>
      <c r="F20" s="406"/>
    </row>
    <row r="21" spans="1:6" ht="104.25" customHeight="1">
      <c r="A21" s="389" t="s">
        <v>193</v>
      </c>
      <c r="B21" s="389" t="s">
        <v>189</v>
      </c>
      <c r="C21" s="390" t="s">
        <v>264</v>
      </c>
      <c r="D21" s="406" t="s">
        <v>194</v>
      </c>
      <c r="E21" s="406"/>
      <c r="F21" s="406"/>
    </row>
    <row r="22" spans="1:6">
      <c r="A22" s="411" t="s">
        <v>195</v>
      </c>
      <c r="B22" s="411"/>
      <c r="C22" s="411"/>
      <c r="D22" s="411"/>
      <c r="E22" s="411"/>
      <c r="F22" s="411"/>
    </row>
    <row r="23" spans="1:6">
      <c r="A23" s="412" t="s">
        <v>196</v>
      </c>
      <c r="B23" s="412"/>
      <c r="C23" s="412"/>
      <c r="D23" s="412"/>
      <c r="E23" s="412"/>
      <c r="F23" s="412"/>
    </row>
    <row r="24" spans="1:6">
      <c r="A24" s="388" t="s">
        <v>185</v>
      </c>
      <c r="B24" s="388" t="s">
        <v>186</v>
      </c>
      <c r="C24" s="388" t="s">
        <v>187</v>
      </c>
      <c r="D24" s="407" t="s">
        <v>188</v>
      </c>
      <c r="E24" s="407"/>
      <c r="F24" s="407"/>
    </row>
    <row r="25" spans="1:6" ht="30" customHeight="1">
      <c r="A25" s="389" t="s">
        <v>95</v>
      </c>
      <c r="B25" s="389" t="s">
        <v>189</v>
      </c>
      <c r="C25" s="390" t="s">
        <v>265</v>
      </c>
      <c r="D25" s="406" t="s">
        <v>315</v>
      </c>
      <c r="E25" s="406"/>
      <c r="F25" s="406"/>
    </row>
    <row r="26" spans="1:6" ht="45" customHeight="1">
      <c r="A26" s="389" t="s">
        <v>82</v>
      </c>
      <c r="B26" s="389" t="s">
        <v>189</v>
      </c>
      <c r="C26" s="390" t="s">
        <v>266</v>
      </c>
      <c r="D26" s="406" t="s">
        <v>268</v>
      </c>
      <c r="E26" s="406"/>
      <c r="F26" s="406"/>
    </row>
    <row r="27" spans="1:6">
      <c r="A27" s="389" t="s">
        <v>195</v>
      </c>
      <c r="B27" s="389" t="s">
        <v>189</v>
      </c>
      <c r="C27" s="390" t="s">
        <v>267</v>
      </c>
      <c r="D27" s="412" t="s">
        <v>197</v>
      </c>
      <c r="E27" s="412"/>
      <c r="F27" s="412"/>
    </row>
    <row r="28" spans="1:6">
      <c r="A28" s="411" t="s">
        <v>198</v>
      </c>
      <c r="B28" s="411"/>
      <c r="C28" s="411"/>
      <c r="D28" s="411"/>
      <c r="E28" s="411"/>
      <c r="F28" s="411"/>
    </row>
    <row r="29" spans="1:6" ht="225" customHeight="1">
      <c r="A29" s="406" t="s">
        <v>344</v>
      </c>
      <c r="B29" s="406"/>
      <c r="C29" s="406"/>
      <c r="D29" s="406"/>
      <c r="E29" s="406"/>
      <c r="F29" s="406"/>
    </row>
    <row r="30" spans="1:6">
      <c r="A30" s="388" t="s">
        <v>185</v>
      </c>
      <c r="B30" s="388" t="s">
        <v>186</v>
      </c>
      <c r="C30" s="388" t="s">
        <v>187</v>
      </c>
      <c r="D30" s="407" t="s">
        <v>188</v>
      </c>
      <c r="E30" s="407"/>
      <c r="F30" s="407"/>
    </row>
    <row r="31" spans="1:6" ht="15" customHeight="1">
      <c r="A31" s="391" t="s">
        <v>269</v>
      </c>
      <c r="B31" s="389" t="s">
        <v>189</v>
      </c>
      <c r="C31" s="390" t="s">
        <v>270</v>
      </c>
      <c r="D31" s="406" t="s">
        <v>271</v>
      </c>
      <c r="E31" s="406"/>
      <c r="F31" s="406"/>
    </row>
    <row r="32" spans="1:6" ht="30" customHeight="1">
      <c r="A32" s="391" t="s">
        <v>273</v>
      </c>
      <c r="B32" s="389" t="s">
        <v>189</v>
      </c>
      <c r="C32" s="392" t="s">
        <v>272</v>
      </c>
      <c r="D32" s="406" t="s">
        <v>274</v>
      </c>
      <c r="E32" s="406"/>
      <c r="F32" s="406"/>
    </row>
    <row r="33" spans="1:6" ht="15" customHeight="1">
      <c r="A33" s="391" t="s">
        <v>275</v>
      </c>
      <c r="B33" s="389" t="s">
        <v>189</v>
      </c>
      <c r="C33" s="393" t="s">
        <v>276</v>
      </c>
      <c r="D33" s="406" t="s">
        <v>277</v>
      </c>
      <c r="E33" s="406"/>
      <c r="F33" s="406"/>
    </row>
    <row r="34" spans="1:6" ht="30" customHeight="1">
      <c r="A34" s="391" t="s">
        <v>279</v>
      </c>
      <c r="B34" s="389" t="s">
        <v>189</v>
      </c>
      <c r="C34" s="392" t="s">
        <v>278</v>
      </c>
      <c r="D34" s="406" t="s">
        <v>340</v>
      </c>
      <c r="E34" s="406"/>
      <c r="F34" s="406"/>
    </row>
    <row r="35" spans="1:6" ht="60" customHeight="1">
      <c r="A35" s="391" t="s">
        <v>169</v>
      </c>
      <c r="B35" s="389" t="s">
        <v>189</v>
      </c>
      <c r="C35" s="390" t="s">
        <v>280</v>
      </c>
      <c r="D35" s="406" t="s">
        <v>281</v>
      </c>
      <c r="E35" s="406"/>
      <c r="F35" s="406"/>
    </row>
    <row r="36" spans="1:6" ht="90" customHeight="1">
      <c r="A36" s="391" t="s">
        <v>199</v>
      </c>
      <c r="B36" s="389" t="s">
        <v>189</v>
      </c>
      <c r="C36" s="390" t="s">
        <v>282</v>
      </c>
      <c r="D36" s="406" t="s">
        <v>316</v>
      </c>
      <c r="E36" s="406"/>
      <c r="F36" s="406"/>
    </row>
    <row r="37" spans="1:6" ht="90" customHeight="1">
      <c r="A37" s="389" t="s">
        <v>200</v>
      </c>
      <c r="B37" s="389" t="s">
        <v>189</v>
      </c>
      <c r="C37" s="390" t="s">
        <v>283</v>
      </c>
      <c r="D37" s="406" t="s">
        <v>201</v>
      </c>
      <c r="E37" s="406"/>
      <c r="F37" s="406"/>
    </row>
    <row r="38" spans="1:6" ht="60" customHeight="1">
      <c r="A38" s="391" t="s">
        <v>88</v>
      </c>
      <c r="B38" s="389" t="s">
        <v>189</v>
      </c>
      <c r="C38" s="390" t="s">
        <v>284</v>
      </c>
      <c r="D38" s="406" t="s">
        <v>202</v>
      </c>
      <c r="E38" s="406"/>
      <c r="F38" s="406"/>
    </row>
    <row r="39" spans="1:6" ht="45" customHeight="1">
      <c r="A39" s="389" t="s">
        <v>203</v>
      </c>
      <c r="B39" s="389" t="s">
        <v>189</v>
      </c>
      <c r="C39" s="392" t="s">
        <v>285</v>
      </c>
      <c r="D39" s="406" t="s">
        <v>286</v>
      </c>
      <c r="E39" s="406"/>
      <c r="F39" s="406"/>
    </row>
    <row r="40" spans="1:6" ht="45" customHeight="1">
      <c r="A40" s="389" t="s">
        <v>204</v>
      </c>
      <c r="B40" s="389" t="s">
        <v>6</v>
      </c>
      <c r="C40" s="394" t="s">
        <v>287</v>
      </c>
      <c r="D40" s="406" t="s">
        <v>205</v>
      </c>
      <c r="E40" s="406"/>
      <c r="F40" s="406"/>
    </row>
    <row r="41" spans="1:6" ht="135" customHeight="1">
      <c r="A41" s="389" t="s">
        <v>206</v>
      </c>
      <c r="B41" s="389" t="s">
        <v>6</v>
      </c>
      <c r="C41" s="395" t="s">
        <v>288</v>
      </c>
      <c r="D41" s="406" t="s">
        <v>289</v>
      </c>
      <c r="E41" s="406"/>
      <c r="F41" s="406"/>
    </row>
    <row r="42" spans="1:6">
      <c r="A42" s="411" t="s">
        <v>207</v>
      </c>
      <c r="B42" s="411"/>
      <c r="C42" s="411"/>
      <c r="D42" s="411"/>
      <c r="E42" s="411"/>
      <c r="F42" s="411"/>
    </row>
    <row r="43" spans="1:6" ht="120" customHeight="1">
      <c r="A43" s="406" t="s">
        <v>290</v>
      </c>
      <c r="B43" s="406"/>
      <c r="C43" s="406"/>
      <c r="D43" s="406"/>
      <c r="E43" s="406"/>
      <c r="F43" s="406"/>
    </row>
    <row r="44" spans="1:6">
      <c r="A44" s="388" t="s">
        <v>185</v>
      </c>
      <c r="B44" s="388" t="s">
        <v>186</v>
      </c>
      <c r="C44" s="388" t="s">
        <v>187</v>
      </c>
      <c r="D44" s="407" t="s">
        <v>188</v>
      </c>
      <c r="E44" s="407"/>
      <c r="F44" s="407"/>
    </row>
    <row r="45" spans="1:6" ht="45" customHeight="1">
      <c r="A45" s="389" t="s">
        <v>208</v>
      </c>
      <c r="B45" s="389" t="s">
        <v>189</v>
      </c>
      <c r="C45" s="390" t="s">
        <v>291</v>
      </c>
      <c r="D45" s="406" t="s">
        <v>209</v>
      </c>
      <c r="E45" s="406"/>
      <c r="F45" s="406"/>
    </row>
    <row r="46" spans="1:6" ht="45" customHeight="1">
      <c r="A46" s="389" t="s">
        <v>210</v>
      </c>
      <c r="B46" s="389" t="s">
        <v>189</v>
      </c>
      <c r="C46" s="390" t="s">
        <v>292</v>
      </c>
      <c r="D46" s="406" t="s">
        <v>211</v>
      </c>
      <c r="E46" s="406"/>
      <c r="F46" s="406"/>
    </row>
    <row r="47" spans="1:6">
      <c r="A47" s="411" t="s">
        <v>212</v>
      </c>
      <c r="B47" s="411"/>
      <c r="C47" s="411"/>
      <c r="D47" s="411"/>
      <c r="E47" s="411"/>
      <c r="F47" s="411"/>
    </row>
    <row r="48" spans="1:6">
      <c r="A48" s="388" t="s">
        <v>185</v>
      </c>
      <c r="B48" s="388" t="s">
        <v>186</v>
      </c>
      <c r="C48" s="388" t="s">
        <v>187</v>
      </c>
      <c r="D48" s="407" t="s">
        <v>213</v>
      </c>
      <c r="E48" s="407"/>
      <c r="F48" s="407"/>
    </row>
    <row r="49" spans="1:6" ht="120" customHeight="1">
      <c r="A49" s="389" t="s">
        <v>7</v>
      </c>
      <c r="B49" s="389" t="s">
        <v>189</v>
      </c>
      <c r="C49" s="396" t="s">
        <v>295</v>
      </c>
      <c r="D49" s="406" t="s">
        <v>296</v>
      </c>
      <c r="E49" s="406"/>
      <c r="F49" s="406"/>
    </row>
    <row r="50" spans="1:6">
      <c r="A50" s="411" t="s">
        <v>214</v>
      </c>
      <c r="B50" s="411"/>
      <c r="C50" s="411"/>
      <c r="D50" s="411"/>
      <c r="E50" s="411"/>
      <c r="F50" s="411"/>
    </row>
    <row r="51" spans="1:6">
      <c r="A51" s="388" t="s">
        <v>185</v>
      </c>
      <c r="B51" s="388" t="s">
        <v>186</v>
      </c>
      <c r="C51" s="388" t="s">
        <v>187</v>
      </c>
      <c r="D51" s="407" t="s">
        <v>213</v>
      </c>
      <c r="E51" s="407"/>
      <c r="F51" s="407"/>
    </row>
    <row r="52" spans="1:6" ht="45" customHeight="1">
      <c r="A52" s="391" t="s">
        <v>215</v>
      </c>
      <c r="B52" s="389" t="s">
        <v>189</v>
      </c>
      <c r="C52" s="390" t="s">
        <v>297</v>
      </c>
      <c r="D52" s="406" t="s">
        <v>216</v>
      </c>
      <c r="E52" s="406"/>
      <c r="F52" s="406"/>
    </row>
    <row r="53" spans="1:6">
      <c r="A53" s="411" t="s">
        <v>63</v>
      </c>
      <c r="B53" s="411"/>
      <c r="C53" s="411"/>
      <c r="D53" s="411"/>
      <c r="E53" s="411"/>
      <c r="F53" s="411"/>
    </row>
    <row r="54" spans="1:6" ht="45" customHeight="1">
      <c r="A54" s="406" t="s">
        <v>298</v>
      </c>
      <c r="B54" s="406"/>
      <c r="C54" s="406"/>
      <c r="D54" s="406"/>
      <c r="E54" s="406"/>
      <c r="F54" s="406"/>
    </row>
    <row r="55" spans="1:6">
      <c r="A55" s="388" t="s">
        <v>185</v>
      </c>
      <c r="B55" s="388" t="s">
        <v>186</v>
      </c>
      <c r="C55" s="388" t="s">
        <v>187</v>
      </c>
      <c r="D55" s="407" t="s">
        <v>213</v>
      </c>
      <c r="E55" s="407"/>
      <c r="F55" s="407"/>
    </row>
    <row r="56" spans="1:6">
      <c r="A56" s="389" t="s">
        <v>62</v>
      </c>
      <c r="B56" s="389" t="s">
        <v>189</v>
      </c>
      <c r="C56" s="392" t="s">
        <v>299</v>
      </c>
      <c r="D56" s="406" t="s">
        <v>217</v>
      </c>
      <c r="E56" s="406"/>
      <c r="F56" s="406"/>
    </row>
    <row r="57" spans="1:6" ht="60" customHeight="1">
      <c r="A57" s="391" t="s">
        <v>218</v>
      </c>
      <c r="B57" s="389" t="s">
        <v>9</v>
      </c>
      <c r="C57" s="392" t="s">
        <v>219</v>
      </c>
      <c r="D57" s="406" t="s">
        <v>220</v>
      </c>
      <c r="E57" s="406"/>
      <c r="F57" s="406"/>
    </row>
    <row r="58" spans="1:6" ht="60" customHeight="1">
      <c r="A58" s="391" t="s">
        <v>221</v>
      </c>
      <c r="B58" s="389" t="s">
        <v>9</v>
      </c>
      <c r="C58" s="390" t="s">
        <v>222</v>
      </c>
      <c r="D58" s="406" t="s">
        <v>223</v>
      </c>
      <c r="E58" s="406"/>
      <c r="F58" s="406"/>
    </row>
    <row r="59" spans="1:6" ht="45" customHeight="1">
      <c r="A59" s="391" t="s">
        <v>224</v>
      </c>
      <c r="B59" s="389" t="s">
        <v>9</v>
      </c>
      <c r="C59" s="396" t="s">
        <v>225</v>
      </c>
      <c r="D59" s="406" t="s">
        <v>226</v>
      </c>
      <c r="E59" s="406"/>
      <c r="F59" s="406"/>
    </row>
    <row r="60" spans="1:6" ht="45" customHeight="1">
      <c r="A60" s="391" t="s">
        <v>227</v>
      </c>
      <c r="B60" s="389" t="s">
        <v>9</v>
      </c>
      <c r="C60" s="396" t="s">
        <v>228</v>
      </c>
      <c r="D60" s="406" t="s">
        <v>229</v>
      </c>
      <c r="E60" s="406"/>
      <c r="F60" s="406"/>
    </row>
    <row r="61" spans="1:6" ht="45" customHeight="1">
      <c r="A61" s="391" t="s">
        <v>230</v>
      </c>
      <c r="B61" s="389" t="s">
        <v>9</v>
      </c>
      <c r="C61" s="396" t="s">
        <v>231</v>
      </c>
      <c r="D61" s="406" t="s">
        <v>232</v>
      </c>
      <c r="E61" s="406"/>
      <c r="F61" s="406"/>
    </row>
    <row r="62" spans="1:6" ht="45" customHeight="1">
      <c r="A62" s="391" t="s">
        <v>233</v>
      </c>
      <c r="B62" s="389" t="s">
        <v>9</v>
      </c>
      <c r="C62" s="390" t="s">
        <v>234</v>
      </c>
      <c r="D62" s="406" t="s">
        <v>235</v>
      </c>
      <c r="E62" s="406"/>
      <c r="F62" s="406"/>
    </row>
    <row r="63" spans="1:6">
      <c r="A63" s="411" t="s">
        <v>236</v>
      </c>
      <c r="B63" s="411"/>
      <c r="C63" s="411"/>
      <c r="D63" s="411"/>
      <c r="E63" s="411"/>
      <c r="F63" s="411"/>
    </row>
    <row r="64" spans="1:6" ht="90" customHeight="1">
      <c r="A64" s="406" t="s">
        <v>237</v>
      </c>
      <c r="B64" s="406"/>
      <c r="C64" s="406"/>
      <c r="D64" s="406"/>
      <c r="E64" s="406"/>
      <c r="F64" s="406"/>
    </row>
    <row r="65" spans="1:6">
      <c r="A65" s="388" t="s">
        <v>185</v>
      </c>
      <c r="B65" s="388" t="s">
        <v>186</v>
      </c>
      <c r="C65" s="388" t="s">
        <v>187</v>
      </c>
      <c r="D65" s="407" t="s">
        <v>213</v>
      </c>
      <c r="E65" s="407"/>
      <c r="F65" s="407"/>
    </row>
    <row r="66" spans="1:6" ht="30" customHeight="1">
      <c r="A66" s="389" t="s">
        <v>238</v>
      </c>
      <c r="B66" s="389" t="s">
        <v>18</v>
      </c>
      <c r="C66" s="390" t="s">
        <v>239</v>
      </c>
      <c r="D66" s="406" t="s">
        <v>300</v>
      </c>
      <c r="E66" s="406"/>
      <c r="F66" s="406"/>
    </row>
    <row r="67" spans="1:6" ht="60" customHeight="1">
      <c r="A67" s="389" t="s">
        <v>240</v>
      </c>
      <c r="B67" s="389" t="s">
        <v>18</v>
      </c>
      <c r="C67" s="390" t="s">
        <v>241</v>
      </c>
      <c r="D67" s="406" t="s">
        <v>301</v>
      </c>
      <c r="E67" s="406"/>
      <c r="F67" s="406"/>
    </row>
    <row r="68" spans="1:6" ht="60" customHeight="1">
      <c r="A68" s="389" t="s">
        <v>29</v>
      </c>
      <c r="B68" s="389" t="s">
        <v>18</v>
      </c>
      <c r="C68" s="390" t="s">
        <v>242</v>
      </c>
      <c r="D68" s="406" t="s">
        <v>318</v>
      </c>
      <c r="E68" s="406"/>
      <c r="F68" s="406"/>
    </row>
    <row r="69" spans="1:6" ht="45" customHeight="1">
      <c r="A69" s="389" t="s">
        <v>243</v>
      </c>
      <c r="B69" s="389" t="s">
        <v>18</v>
      </c>
      <c r="C69" s="390" t="s">
        <v>244</v>
      </c>
      <c r="D69" s="406" t="s">
        <v>302</v>
      </c>
      <c r="E69" s="406"/>
      <c r="F69" s="406"/>
    </row>
    <row r="70" spans="1:6" ht="60" customHeight="1">
      <c r="A70" s="389" t="s">
        <v>245</v>
      </c>
      <c r="B70" s="389" t="s">
        <v>18</v>
      </c>
      <c r="C70" s="390" t="s">
        <v>246</v>
      </c>
      <c r="D70" s="406" t="s">
        <v>303</v>
      </c>
      <c r="E70" s="406"/>
      <c r="F70" s="406"/>
    </row>
    <row r="71" spans="1:6" ht="45" customHeight="1">
      <c r="A71" s="389" t="s">
        <v>82</v>
      </c>
      <c r="B71" s="389" t="s">
        <v>18</v>
      </c>
      <c r="C71" s="390" t="s">
        <v>247</v>
      </c>
      <c r="D71" s="406" t="s">
        <v>304</v>
      </c>
      <c r="E71" s="406"/>
      <c r="F71" s="406"/>
    </row>
    <row r="72" spans="1:6">
      <c r="A72" s="411" t="s">
        <v>248</v>
      </c>
      <c r="B72" s="411"/>
      <c r="C72" s="411"/>
      <c r="D72" s="411"/>
      <c r="E72" s="411"/>
      <c r="F72" s="411"/>
    </row>
    <row r="73" spans="1:6" ht="30" customHeight="1">
      <c r="A73" s="406" t="s">
        <v>249</v>
      </c>
      <c r="B73" s="406"/>
      <c r="C73" s="406"/>
      <c r="D73" s="406"/>
      <c r="E73" s="406"/>
      <c r="F73" s="406"/>
    </row>
    <row r="74" spans="1:6">
      <c r="A74" s="388" t="s">
        <v>185</v>
      </c>
      <c r="B74" s="388" t="s">
        <v>186</v>
      </c>
      <c r="C74" s="388" t="s">
        <v>187</v>
      </c>
      <c r="D74" s="407" t="s">
        <v>213</v>
      </c>
      <c r="E74" s="407"/>
      <c r="F74" s="407"/>
    </row>
    <row r="75" spans="1:6">
      <c r="A75" s="389" t="s">
        <v>250</v>
      </c>
      <c r="B75" s="389" t="s">
        <v>189</v>
      </c>
      <c r="C75" s="390" t="s">
        <v>305</v>
      </c>
      <c r="D75" s="406" t="s">
        <v>251</v>
      </c>
      <c r="E75" s="406"/>
      <c r="F75" s="406"/>
    </row>
    <row r="76" spans="1:6">
      <c r="A76" s="411" t="s">
        <v>252</v>
      </c>
      <c r="B76" s="411"/>
      <c r="C76" s="411"/>
      <c r="D76" s="411"/>
      <c r="E76" s="411"/>
      <c r="F76" s="411"/>
    </row>
    <row r="77" spans="1:6" ht="150" customHeight="1">
      <c r="A77" s="406" t="s">
        <v>319</v>
      </c>
      <c r="B77" s="406"/>
      <c r="C77" s="406"/>
      <c r="D77" s="406"/>
      <c r="E77" s="406"/>
      <c r="F77" s="406"/>
    </row>
    <row r="78" spans="1:6">
      <c r="A78" s="411" t="s">
        <v>253</v>
      </c>
      <c r="B78" s="411"/>
      <c r="C78" s="411"/>
      <c r="D78" s="411"/>
      <c r="E78" s="411"/>
      <c r="F78" s="411"/>
    </row>
    <row r="79" spans="1:6">
      <c r="A79" s="406" t="s">
        <v>311</v>
      </c>
      <c r="B79" s="406"/>
      <c r="C79" s="406"/>
      <c r="D79" s="406"/>
      <c r="E79" s="406"/>
      <c r="F79" s="406"/>
    </row>
    <row r="80" spans="1:6">
      <c r="A80" s="388" t="s">
        <v>185</v>
      </c>
      <c r="B80" s="388" t="s">
        <v>186</v>
      </c>
      <c r="C80" s="388" t="s">
        <v>187</v>
      </c>
      <c r="D80" s="407" t="s">
        <v>213</v>
      </c>
      <c r="E80" s="407"/>
      <c r="F80" s="407"/>
    </row>
    <row r="81" spans="1:6" ht="45" customHeight="1">
      <c r="A81" s="400" t="s">
        <v>254</v>
      </c>
      <c r="B81" s="400" t="s">
        <v>189</v>
      </c>
      <c r="C81" s="392" t="s">
        <v>306</v>
      </c>
      <c r="D81" s="408" t="s">
        <v>320</v>
      </c>
      <c r="E81" s="409"/>
      <c r="F81" s="410"/>
    </row>
    <row r="82" spans="1:6" ht="45" customHeight="1">
      <c r="A82" s="389" t="s">
        <v>123</v>
      </c>
      <c r="B82" s="389" t="s">
        <v>189</v>
      </c>
      <c r="C82" s="392" t="s">
        <v>307</v>
      </c>
      <c r="D82" s="406" t="s">
        <v>256</v>
      </c>
      <c r="E82" s="406"/>
      <c r="F82" s="406"/>
    </row>
    <row r="83" spans="1:6" ht="30" customHeight="1">
      <c r="A83" s="389" t="s">
        <v>112</v>
      </c>
      <c r="B83" s="389" t="s">
        <v>189</v>
      </c>
      <c r="C83" s="392" t="s">
        <v>255</v>
      </c>
      <c r="D83" s="406" t="s">
        <v>257</v>
      </c>
      <c r="E83" s="406"/>
      <c r="F83" s="406"/>
    </row>
    <row r="84" spans="1:6" ht="30" customHeight="1">
      <c r="A84" s="401" t="s">
        <v>336</v>
      </c>
      <c r="B84" s="389" t="s">
        <v>189</v>
      </c>
      <c r="C84" s="392" t="s">
        <v>308</v>
      </c>
      <c r="D84" s="406" t="s">
        <v>335</v>
      </c>
      <c r="E84" s="406"/>
      <c r="F84" s="406"/>
    </row>
  </sheetData>
  <sheetProtection algorithmName="SHA-512" hashValue="QJLunUPEyZ/dvwQlvUIdjjg1juHNl5HSfQ7LMt66xKyzS5OFWD+rfqnKuZ1EAMqtrSKL1mRq+Rxa6VVC0ijX7g==" saltValue="eCxhBmvRSD/mjFya1gl7vA==" spinCount="100000" sheet="1" objects="1" scenarios="1"/>
  <mergeCells count="81">
    <mergeCell ref="A15:F15"/>
    <mergeCell ref="A1:F1"/>
    <mergeCell ref="A4:F4"/>
    <mergeCell ref="A5:F5"/>
    <mergeCell ref="A6:F6"/>
    <mergeCell ref="A7:F7"/>
    <mergeCell ref="A8:F8"/>
    <mergeCell ref="A10:F10"/>
    <mergeCell ref="A11:F11"/>
    <mergeCell ref="A12:F12"/>
    <mergeCell ref="A13:F13"/>
    <mergeCell ref="A14:F14"/>
    <mergeCell ref="D16:F16"/>
    <mergeCell ref="D17:F17"/>
    <mergeCell ref="D18:F18"/>
    <mergeCell ref="D19:F19"/>
    <mergeCell ref="D20:F20"/>
    <mergeCell ref="D32:F32"/>
    <mergeCell ref="D21:F21"/>
    <mergeCell ref="A22:F22"/>
    <mergeCell ref="A23:F23"/>
    <mergeCell ref="D24:F24"/>
    <mergeCell ref="D25:F25"/>
    <mergeCell ref="D26:F26"/>
    <mergeCell ref="D27:F27"/>
    <mergeCell ref="A28:F28"/>
    <mergeCell ref="A29:F29"/>
    <mergeCell ref="D30:F30"/>
    <mergeCell ref="D31:F31"/>
    <mergeCell ref="A42:F42"/>
    <mergeCell ref="D33:F33"/>
    <mergeCell ref="D34:F34"/>
    <mergeCell ref="D35:F35"/>
    <mergeCell ref="D36:F36"/>
    <mergeCell ref="D37:F37"/>
    <mergeCell ref="D38:F38"/>
    <mergeCell ref="D39:F39"/>
    <mergeCell ref="D40:F40"/>
    <mergeCell ref="D41:F41"/>
    <mergeCell ref="A54:F54"/>
    <mergeCell ref="A43:F43"/>
    <mergeCell ref="D44:F44"/>
    <mergeCell ref="D45:F45"/>
    <mergeCell ref="D46:F46"/>
    <mergeCell ref="A47:F47"/>
    <mergeCell ref="D48:F48"/>
    <mergeCell ref="D49:F49"/>
    <mergeCell ref="A50:F50"/>
    <mergeCell ref="D51:F51"/>
    <mergeCell ref="D52:F52"/>
    <mergeCell ref="A53:F53"/>
    <mergeCell ref="D66:F66"/>
    <mergeCell ref="D55:F55"/>
    <mergeCell ref="D56:F56"/>
    <mergeCell ref="D57:F57"/>
    <mergeCell ref="D58:F58"/>
    <mergeCell ref="D59:F59"/>
    <mergeCell ref="D60:F60"/>
    <mergeCell ref="D61:F61"/>
    <mergeCell ref="D62:F62"/>
    <mergeCell ref="A63:F63"/>
    <mergeCell ref="A64:F64"/>
    <mergeCell ref="D65:F65"/>
    <mergeCell ref="A78:F78"/>
    <mergeCell ref="D67:F67"/>
    <mergeCell ref="D68:F68"/>
    <mergeCell ref="D69:F69"/>
    <mergeCell ref="D70:F70"/>
    <mergeCell ref="D71:F71"/>
    <mergeCell ref="A72:F72"/>
    <mergeCell ref="A73:F73"/>
    <mergeCell ref="D74:F74"/>
    <mergeCell ref="D75:F75"/>
    <mergeCell ref="A76:F76"/>
    <mergeCell ref="A77:F77"/>
    <mergeCell ref="D84:F84"/>
    <mergeCell ref="A79:F79"/>
    <mergeCell ref="D80:F80"/>
    <mergeCell ref="D81:F81"/>
    <mergeCell ref="D82:F82"/>
    <mergeCell ref="D83:F83"/>
  </mergeCells>
  <pageMargins left="0.7" right="0.7" top="0.75" bottom="0.75" header="0.3" footer="0.3"/>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P23"/>
  <sheetViews>
    <sheetView showGridLines="0" zoomScaleNormal="100" workbookViewId="0"/>
  </sheetViews>
  <sheetFormatPr defaultColWidth="11.42578125" defaultRowHeight="15"/>
  <cols>
    <col min="1" max="1" width="60.7109375" style="6" customWidth="1"/>
    <col min="2" max="2" width="14.5703125" style="6" customWidth="1"/>
    <col min="3" max="20" width="13.7109375" style="6" customWidth="1"/>
    <col min="21" max="21" width="12.28515625" style="8" bestFit="1" customWidth="1"/>
    <col min="22" max="22" width="11.42578125" style="1"/>
    <col min="23" max="23" width="14.7109375" style="10" customWidth="1"/>
    <col min="24" max="16384" width="11.42578125" style="1"/>
  </cols>
  <sheetData>
    <row r="1" spans="1:68" ht="14.65" customHeight="1">
      <c r="A1"/>
      <c r="B1" s="1"/>
      <c r="C1" s="1"/>
      <c r="D1" s="1"/>
      <c r="E1" s="7"/>
      <c r="F1" s="7"/>
      <c r="G1" s="7"/>
      <c r="H1" s="7"/>
      <c r="I1" s="7"/>
      <c r="J1" s="7"/>
      <c r="L1" s="7"/>
      <c r="M1" s="7"/>
      <c r="N1" s="7"/>
      <c r="O1" s="7"/>
      <c r="P1" s="7"/>
      <c r="Q1" s="7"/>
      <c r="R1" s="8"/>
      <c r="S1" s="1"/>
      <c r="T1" s="10"/>
      <c r="U1" s="1"/>
      <c r="W1" s="1"/>
    </row>
    <row r="2" spans="1:68" s="34" customFormat="1" ht="13.9" customHeight="1">
      <c r="A2" s="314" t="s">
        <v>2</v>
      </c>
      <c r="B2" s="344"/>
      <c r="D2" s="421" t="s">
        <v>60</v>
      </c>
      <c r="E2" s="153" t="s">
        <v>91</v>
      </c>
      <c r="F2" s="154"/>
      <c r="G2" s="154"/>
      <c r="H2" s="154"/>
      <c r="I2" s="154"/>
      <c r="J2" s="155"/>
      <c r="K2" s="35"/>
      <c r="L2" s="36"/>
      <c r="M2" s="36"/>
      <c r="N2" s="36"/>
      <c r="O2" s="36"/>
      <c r="P2" s="36"/>
      <c r="Q2" s="36"/>
      <c r="R2" s="37"/>
      <c r="BO2" s="32"/>
      <c r="BP2" s="32"/>
    </row>
    <row r="3" spans="1:68" s="34" customFormat="1" ht="13.9" customHeight="1">
      <c r="A3" s="314" t="s">
        <v>3</v>
      </c>
      <c r="B3" s="344"/>
      <c r="D3" s="422"/>
      <c r="E3" s="318" t="s">
        <v>92</v>
      </c>
      <c r="F3" s="319"/>
      <c r="G3" s="319"/>
      <c r="H3" s="319"/>
      <c r="I3" s="319"/>
      <c r="J3" s="320"/>
      <c r="K3" s="35"/>
      <c r="L3" s="36"/>
      <c r="M3" s="36"/>
      <c r="N3" s="36"/>
      <c r="O3" s="36"/>
      <c r="P3" s="36"/>
      <c r="Q3" s="36"/>
      <c r="R3" s="37"/>
      <c r="BO3" s="32"/>
      <c r="BP3" s="32"/>
    </row>
    <row r="4" spans="1:68" s="34" customFormat="1" ht="13.9" customHeight="1">
      <c r="A4" s="314" t="s">
        <v>4</v>
      </c>
      <c r="B4" s="345"/>
      <c r="D4" s="423"/>
      <c r="E4" s="156" t="s">
        <v>61</v>
      </c>
      <c r="F4" s="157"/>
      <c r="G4" s="157"/>
      <c r="H4" s="157"/>
      <c r="I4" s="157"/>
      <c r="J4" s="158"/>
      <c r="K4" s="35"/>
      <c r="L4" s="35"/>
      <c r="R4" s="37"/>
      <c r="BO4" s="32"/>
      <c r="BP4" s="32"/>
    </row>
    <row r="5" spans="1:68" s="34" customFormat="1" ht="15.4" customHeight="1">
      <c r="A5" s="165"/>
      <c r="D5" s="12"/>
      <c r="E5" s="12"/>
      <c r="F5" s="12"/>
      <c r="G5" s="12"/>
      <c r="H5" s="12"/>
      <c r="I5" s="12"/>
      <c r="J5" s="12"/>
      <c r="K5" s="35"/>
      <c r="L5" s="35"/>
      <c r="R5" s="37"/>
      <c r="BO5" s="32"/>
      <c r="BP5" s="32"/>
    </row>
    <row r="6" spans="1:68" s="12" customFormat="1" ht="15.4" customHeight="1">
      <c r="A6" s="315"/>
      <c r="B6" s="21"/>
      <c r="M6" s="19"/>
      <c r="O6" s="20"/>
    </row>
    <row r="7" spans="1:68" s="2" customFormat="1" ht="15.4" customHeight="1">
      <c r="A7" s="231"/>
      <c r="B7" s="16"/>
      <c r="C7" s="17"/>
      <c r="D7" s="12"/>
      <c r="E7" s="12"/>
      <c r="F7" s="12"/>
      <c r="G7" s="12"/>
      <c r="H7" s="12"/>
      <c r="I7" s="12"/>
      <c r="J7" s="12"/>
      <c r="K7" s="12"/>
      <c r="L7" s="12"/>
      <c r="M7" s="18"/>
      <c r="N7" s="12"/>
      <c r="O7" s="12"/>
      <c r="P7" s="12"/>
      <c r="Q7" s="12"/>
      <c r="R7" s="12"/>
      <c r="S7" s="12"/>
      <c r="T7" s="12"/>
      <c r="U7" s="19"/>
      <c r="W7" s="10"/>
    </row>
    <row r="8" spans="1:68" s="2" customFormat="1" ht="18" customHeight="1">
      <c r="A8" s="159" t="s">
        <v>59</v>
      </c>
      <c r="B8" s="160"/>
      <c r="C8" s="160"/>
      <c r="D8" s="160"/>
      <c r="E8" s="160"/>
      <c r="F8" s="160"/>
      <c r="G8" s="160"/>
      <c r="H8" s="160"/>
      <c r="I8" s="160"/>
      <c r="J8" s="160"/>
      <c r="K8" s="160"/>
      <c r="L8" s="160"/>
      <c r="M8" s="160"/>
      <c r="N8" s="160"/>
      <c r="O8" s="160"/>
      <c r="P8" s="160"/>
      <c r="Q8" s="160"/>
      <c r="R8" s="160"/>
      <c r="S8" s="160"/>
      <c r="T8" s="161"/>
      <c r="V8" s="10"/>
    </row>
    <row r="9" spans="1:68" s="14" customFormat="1" ht="14.65" customHeight="1">
      <c r="A9" s="203"/>
      <c r="B9" s="12"/>
      <c r="C9" s="12"/>
      <c r="D9" s="12"/>
      <c r="E9" s="12"/>
      <c r="F9" s="12"/>
      <c r="G9" s="12"/>
      <c r="H9" s="12"/>
      <c r="I9" s="12"/>
      <c r="J9" s="12"/>
      <c r="K9" s="12"/>
      <c r="L9" s="12"/>
      <c r="M9" s="12"/>
      <c r="N9" s="12"/>
      <c r="O9" s="12"/>
      <c r="P9" s="12"/>
      <c r="Q9" s="12"/>
      <c r="R9" s="12"/>
      <c r="S9" s="12"/>
      <c r="T9" s="13"/>
      <c r="V9" s="15"/>
    </row>
    <row r="10" spans="1:68" s="14" customFormat="1" ht="14.65" customHeight="1">
      <c r="A10" s="203"/>
      <c r="B10" s="22" t="s">
        <v>83</v>
      </c>
      <c r="C10" s="12"/>
      <c r="D10" s="12"/>
      <c r="E10" s="12"/>
      <c r="F10" s="12"/>
      <c r="G10" s="12"/>
      <c r="H10" s="12"/>
      <c r="I10" s="12"/>
      <c r="J10" s="12"/>
      <c r="K10" s="12"/>
      <c r="L10" s="12"/>
      <c r="M10" s="12"/>
      <c r="N10" s="12"/>
      <c r="O10" s="12"/>
      <c r="P10" s="12"/>
      <c r="Q10" s="12"/>
      <c r="R10" s="12"/>
      <c r="S10" s="12"/>
      <c r="T10" s="13"/>
      <c r="V10" s="15"/>
    </row>
    <row r="11" spans="1:68" s="2" customFormat="1" ht="14.65" customHeight="1">
      <c r="A11" s="235" t="s">
        <v>309</v>
      </c>
      <c r="B11" s="151">
        <f ca="1">'Factual scenario'!$B$10</f>
        <v>0</v>
      </c>
      <c r="C11" s="4"/>
      <c r="D11" s="4"/>
      <c r="E11" s="4"/>
      <c r="L11" s="3"/>
      <c r="T11" s="9"/>
      <c r="V11" s="10"/>
    </row>
    <row r="12" spans="1:68">
      <c r="A12" s="316" t="s">
        <v>58</v>
      </c>
      <c r="B12" s="152">
        <f ca="1">'Counterfactual scenario'!B10</f>
        <v>0</v>
      </c>
      <c r="T12" s="8"/>
      <c r="U12" s="1"/>
      <c r="V12" s="10"/>
      <c r="W12" s="1"/>
    </row>
    <row r="13" spans="1:68" ht="30" customHeight="1">
      <c r="A13" s="317" t="s">
        <v>122</v>
      </c>
      <c r="B13" s="152">
        <f ca="1">IFERROR(B12-B11,"")</f>
        <v>0</v>
      </c>
      <c r="T13" s="8"/>
      <c r="U13" s="1"/>
      <c r="V13" s="10"/>
      <c r="W13" s="1"/>
    </row>
    <row r="14" spans="1:68">
      <c r="A14"/>
      <c r="B14" s="5"/>
      <c r="C14" s="5"/>
      <c r="D14" s="5"/>
      <c r="E14" s="5"/>
      <c r="F14" s="5"/>
      <c r="T14" s="8"/>
      <c r="U14" s="1"/>
      <c r="V14" s="10"/>
      <c r="W14" s="1"/>
    </row>
    <row r="15" spans="1:68">
      <c r="A15"/>
      <c r="B15" s="2"/>
      <c r="C15" s="5"/>
      <c r="D15" s="5"/>
      <c r="E15" s="5"/>
      <c r="F15" s="5"/>
      <c r="T15" s="8"/>
      <c r="U15" s="1"/>
      <c r="V15" s="10"/>
      <c r="W15" s="1"/>
    </row>
    <row r="16" spans="1:68" s="2" customFormat="1" ht="18" customHeight="1">
      <c r="A16" s="159" t="s">
        <v>80</v>
      </c>
      <c r="B16" s="160"/>
      <c r="C16" s="160"/>
      <c r="D16" s="160"/>
      <c r="E16" s="160"/>
      <c r="F16" s="160"/>
      <c r="G16" s="160"/>
      <c r="H16" s="160"/>
      <c r="I16" s="160"/>
      <c r="J16" s="160"/>
      <c r="K16" s="160"/>
      <c r="L16" s="160"/>
      <c r="M16" s="160"/>
      <c r="N16" s="160"/>
      <c r="O16" s="160"/>
      <c r="P16" s="160"/>
      <c r="Q16" s="160"/>
      <c r="R16" s="160"/>
      <c r="S16" s="160"/>
      <c r="T16" s="161"/>
      <c r="V16" s="10"/>
    </row>
    <row r="17" spans="1:23">
      <c r="A17"/>
      <c r="B17" s="11"/>
      <c r="C17" s="5"/>
      <c r="D17" s="5"/>
      <c r="E17" s="5"/>
      <c r="F17" s="5"/>
      <c r="T17" s="8"/>
      <c r="U17" s="1"/>
      <c r="V17" s="10"/>
      <c r="W17" s="1"/>
    </row>
    <row r="18" spans="1:23">
      <c r="A18" s="162" t="s">
        <v>81</v>
      </c>
      <c r="B18" s="151">
        <f ca="1">'Factual scenario'!B103</f>
        <v>0</v>
      </c>
      <c r="C18" s="5"/>
      <c r="D18" s="5"/>
      <c r="E18" s="5"/>
      <c r="F18" s="5"/>
      <c r="T18" s="8"/>
      <c r="U18" s="1"/>
      <c r="V18" s="10"/>
      <c r="W18" s="1"/>
    </row>
    <row r="19" spans="1:23">
      <c r="A19" s="162" t="s">
        <v>111</v>
      </c>
      <c r="B19" s="151">
        <f ca="1">'Factual scenario'!B107</f>
        <v>0</v>
      </c>
      <c r="C19" s="5"/>
      <c r="D19" s="5"/>
      <c r="E19" s="5"/>
      <c r="F19" s="5"/>
      <c r="T19" s="8"/>
      <c r="U19" s="1"/>
      <c r="V19" s="10"/>
      <c r="W19" s="1"/>
    </row>
    <row r="20" spans="1:23">
      <c r="A20" s="162" t="s">
        <v>123</v>
      </c>
      <c r="B20" s="305">
        <f ca="1">'Factual scenario'!B91</f>
        <v>0</v>
      </c>
      <c r="C20" s="5"/>
      <c r="D20" s="5"/>
      <c r="E20" s="5"/>
      <c r="F20" s="5"/>
      <c r="T20" s="8"/>
      <c r="U20" s="1"/>
      <c r="V20" s="10"/>
      <c r="W20" s="1"/>
    </row>
    <row r="21" spans="1:23">
      <c r="A21" s="162" t="s">
        <v>112</v>
      </c>
      <c r="B21" s="305">
        <f ca="1">'Factual scenario'!B109</f>
        <v>0</v>
      </c>
      <c r="C21" s="5"/>
      <c r="D21" s="5"/>
      <c r="E21" s="5"/>
      <c r="F21" s="5"/>
      <c r="T21" s="8"/>
      <c r="U21" s="1"/>
      <c r="V21" s="10"/>
      <c r="W21" s="1"/>
    </row>
    <row r="22" spans="1:23">
      <c r="A22" s="162" t="s">
        <v>18</v>
      </c>
      <c r="B22" s="305" t="str">
        <f>WACC!C40</f>
        <v/>
      </c>
      <c r="C22" s="5"/>
      <c r="D22" s="5"/>
      <c r="E22" s="5"/>
      <c r="F22" s="5"/>
      <c r="T22" s="8"/>
      <c r="U22" s="1"/>
      <c r="V22" s="10"/>
      <c r="W22" s="1"/>
    </row>
    <row r="23" spans="1:23">
      <c r="A23" s="5"/>
      <c r="B23" s="5"/>
      <c r="C23" s="5"/>
      <c r="D23" s="5"/>
      <c r="E23" s="5"/>
      <c r="F23" s="5"/>
      <c r="T23" s="8"/>
      <c r="U23" s="1"/>
      <c r="V23" s="10"/>
      <c r="W23" s="1"/>
    </row>
  </sheetData>
  <sheetProtection algorithmName="SHA-512" hashValue="bW+62Uq6cwByamdzg5hEGCtOaX3nvic1NSMmBMAZDEwZGY8FNL+ZJtX1tUyp2yc0gDyAJbl5deMLRA41Y08ksg==" saltValue="ltxtgWzZKR92DXFV9ZQ/vg==" spinCount="100000" sheet="1" objects="1" scenarios="1"/>
  <mergeCells count="1">
    <mergeCell ref="D2:D4"/>
  </mergeCells>
  <pageMargins left="0.7" right="0.7" top="0.75" bottom="0.75" header="0.3" footer="0.3"/>
  <pageSetup paperSize="8"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W110"/>
  <sheetViews>
    <sheetView showGridLines="0" zoomScaleNormal="100" workbookViewId="0">
      <pane xSplit="2" ySplit="1" topLeftCell="C2" activePane="bottomRight" state="frozen"/>
      <selection pane="topRight" activeCell="C1" sqref="C1"/>
      <selection pane="bottomLeft" activeCell="A2" sqref="A2"/>
      <selection pane="bottomRight"/>
    </sheetView>
  </sheetViews>
  <sheetFormatPr defaultColWidth="11.42578125" defaultRowHeight="13.9" customHeight="1"/>
  <cols>
    <col min="1" max="1" width="75.85546875" style="31" customWidth="1"/>
    <col min="2" max="2" width="13.5703125" style="31" customWidth="1"/>
    <col min="3" max="20" width="13.7109375" style="31" customWidth="1"/>
    <col min="21" max="16384" width="11.42578125" style="32"/>
  </cols>
  <sheetData>
    <row r="1" spans="1:66" s="324" customFormat="1" ht="14.1" customHeight="1" thickBot="1">
      <c r="A1"/>
      <c r="B1" s="375"/>
      <c r="C1" s="23">
        <f>C34</f>
        <v>2024</v>
      </c>
      <c r="D1" s="23">
        <f t="shared" ref="D1:BL1" si="0">D34</f>
        <v>2025</v>
      </c>
      <c r="E1" s="23">
        <f t="shared" si="0"/>
        <v>2026</v>
      </c>
      <c r="F1" s="23">
        <f t="shared" si="0"/>
        <v>2027</v>
      </c>
      <c r="G1" s="23">
        <f t="shared" si="0"/>
        <v>2028</v>
      </c>
      <c r="H1" s="23">
        <f t="shared" si="0"/>
        <v>2029</v>
      </c>
      <c r="I1" s="23">
        <f t="shared" si="0"/>
        <v>2030</v>
      </c>
      <c r="J1" s="23">
        <f t="shared" si="0"/>
        <v>2031</v>
      </c>
      <c r="K1" s="23">
        <f t="shared" si="0"/>
        <v>2032</v>
      </c>
      <c r="L1" s="23">
        <f t="shared" si="0"/>
        <v>2033</v>
      </c>
      <c r="M1" s="23">
        <f t="shared" si="0"/>
        <v>2034</v>
      </c>
      <c r="N1" s="23">
        <f t="shared" si="0"/>
        <v>2035</v>
      </c>
      <c r="O1" s="23">
        <f t="shared" si="0"/>
        <v>2036</v>
      </c>
      <c r="P1" s="23">
        <f t="shared" si="0"/>
        <v>2037</v>
      </c>
      <c r="Q1" s="23">
        <f t="shared" si="0"/>
        <v>2038</v>
      </c>
      <c r="R1" s="23">
        <f t="shared" si="0"/>
        <v>2039</v>
      </c>
      <c r="S1" s="23">
        <f t="shared" si="0"/>
        <v>2040</v>
      </c>
      <c r="T1" s="23">
        <f t="shared" si="0"/>
        <v>2041</v>
      </c>
      <c r="U1" s="23">
        <f t="shared" si="0"/>
        <v>2042</v>
      </c>
      <c r="V1" s="23">
        <f t="shared" si="0"/>
        <v>2043</v>
      </c>
      <c r="W1" s="23">
        <f t="shared" si="0"/>
        <v>2044</v>
      </c>
      <c r="X1" s="23">
        <f t="shared" si="0"/>
        <v>2045</v>
      </c>
      <c r="Y1" s="23">
        <f t="shared" si="0"/>
        <v>2046</v>
      </c>
      <c r="Z1" s="23">
        <f t="shared" si="0"/>
        <v>2047</v>
      </c>
      <c r="AA1" s="23">
        <f t="shared" si="0"/>
        <v>2048</v>
      </c>
      <c r="AB1" s="23">
        <f t="shared" si="0"/>
        <v>2049</v>
      </c>
      <c r="AC1" s="23">
        <f t="shared" si="0"/>
        <v>2050</v>
      </c>
      <c r="AD1" s="23">
        <f t="shared" si="0"/>
        <v>2051</v>
      </c>
      <c r="AE1" s="23">
        <f t="shared" si="0"/>
        <v>2052</v>
      </c>
      <c r="AF1" s="23">
        <f t="shared" si="0"/>
        <v>2053</v>
      </c>
      <c r="AG1" s="23">
        <f t="shared" si="0"/>
        <v>2054</v>
      </c>
      <c r="AH1" s="23">
        <f t="shared" si="0"/>
        <v>2055</v>
      </c>
      <c r="AI1" s="23">
        <f t="shared" si="0"/>
        <v>2056</v>
      </c>
      <c r="AJ1" s="23">
        <f t="shared" si="0"/>
        <v>2057</v>
      </c>
      <c r="AK1" s="23">
        <f t="shared" si="0"/>
        <v>2058</v>
      </c>
      <c r="AL1" s="23">
        <f t="shared" si="0"/>
        <v>2059</v>
      </c>
      <c r="AM1" s="23">
        <f t="shared" si="0"/>
        <v>2060</v>
      </c>
      <c r="AN1" s="23">
        <f t="shared" si="0"/>
        <v>2061</v>
      </c>
      <c r="AO1" s="23">
        <f t="shared" si="0"/>
        <v>2062</v>
      </c>
      <c r="AP1" s="23">
        <f t="shared" si="0"/>
        <v>2063</v>
      </c>
      <c r="AQ1" s="23">
        <f t="shared" si="0"/>
        <v>2064</v>
      </c>
      <c r="AR1" s="23">
        <f t="shared" si="0"/>
        <v>2065</v>
      </c>
      <c r="AS1" s="23">
        <f t="shared" si="0"/>
        <v>2066</v>
      </c>
      <c r="AT1" s="23">
        <f t="shared" si="0"/>
        <v>2067</v>
      </c>
      <c r="AU1" s="23">
        <f t="shared" si="0"/>
        <v>2068</v>
      </c>
      <c r="AV1" s="23">
        <f t="shared" si="0"/>
        <v>2069</v>
      </c>
      <c r="AW1" s="23">
        <f t="shared" si="0"/>
        <v>2070</v>
      </c>
      <c r="AX1" s="23">
        <f t="shared" si="0"/>
        <v>2071</v>
      </c>
      <c r="AY1" s="23">
        <f t="shared" si="0"/>
        <v>2072</v>
      </c>
      <c r="AZ1" s="23">
        <f t="shared" si="0"/>
        <v>2073</v>
      </c>
      <c r="BA1" s="23">
        <f t="shared" si="0"/>
        <v>2074</v>
      </c>
      <c r="BB1" s="23">
        <f t="shared" si="0"/>
        <v>2075</v>
      </c>
      <c r="BC1" s="23">
        <f t="shared" si="0"/>
        <v>2076</v>
      </c>
      <c r="BD1" s="23">
        <f t="shared" si="0"/>
        <v>2077</v>
      </c>
      <c r="BE1" s="23">
        <f t="shared" si="0"/>
        <v>2078</v>
      </c>
      <c r="BF1" s="23">
        <f t="shared" si="0"/>
        <v>2079</v>
      </c>
      <c r="BG1" s="23">
        <f t="shared" si="0"/>
        <v>2080</v>
      </c>
      <c r="BH1" s="23">
        <f t="shared" si="0"/>
        <v>2081</v>
      </c>
      <c r="BI1" s="23">
        <f t="shared" si="0"/>
        <v>2082</v>
      </c>
      <c r="BJ1" s="23">
        <f t="shared" si="0"/>
        <v>2083</v>
      </c>
      <c r="BK1" s="23">
        <f t="shared" si="0"/>
        <v>2084</v>
      </c>
      <c r="BL1" s="23">
        <f t="shared" si="0"/>
        <v>2085</v>
      </c>
    </row>
    <row r="2" spans="1:66" s="34" customFormat="1" ht="13.9" customHeight="1">
      <c r="A2" s="164" t="s">
        <v>2</v>
      </c>
      <c r="B2" s="374" t="str">
        <f>IF(Summary!B2="","",Summary!B2)</f>
        <v/>
      </c>
      <c r="D2" s="421" t="s">
        <v>60</v>
      </c>
      <c r="E2" s="321" t="s">
        <v>91</v>
      </c>
      <c r="F2" s="322"/>
      <c r="G2" s="322"/>
      <c r="H2" s="322"/>
      <c r="I2" s="322"/>
      <c r="J2" s="323"/>
      <c r="K2" s="35"/>
      <c r="L2" s="36"/>
      <c r="M2" s="36"/>
      <c r="N2" s="36"/>
      <c r="O2" s="36"/>
      <c r="P2" s="36"/>
      <c r="Q2" s="36"/>
      <c r="R2" s="37"/>
      <c r="BM2" s="32"/>
      <c r="BN2" s="32"/>
    </row>
    <row r="3" spans="1:66" s="34" customFormat="1" ht="13.9" customHeight="1">
      <c r="A3" s="170" t="s">
        <v>3</v>
      </c>
      <c r="B3" s="171" t="str">
        <f>IF(Summary!B3="","",Summary!B3)</f>
        <v/>
      </c>
      <c r="D3" s="422"/>
      <c r="E3" s="318" t="s">
        <v>92</v>
      </c>
      <c r="F3" s="319"/>
      <c r="G3" s="319"/>
      <c r="H3" s="319"/>
      <c r="I3" s="319"/>
      <c r="J3" s="320"/>
      <c r="K3" s="35"/>
      <c r="L3" s="36"/>
      <c r="M3" s="36"/>
      <c r="N3" s="36"/>
      <c r="O3" s="36"/>
      <c r="P3" s="36"/>
      <c r="Q3" s="36"/>
      <c r="R3" s="37"/>
      <c r="BM3" s="32"/>
      <c r="BN3" s="32"/>
    </row>
    <row r="4" spans="1:66" s="34" customFormat="1" ht="13.9" customHeight="1" thickBot="1">
      <c r="A4" s="172" t="s">
        <v>4</v>
      </c>
      <c r="B4" s="346" t="str">
        <f>IF(Summary!B4="","",Summary!B4)</f>
        <v/>
      </c>
      <c r="D4" s="423"/>
      <c r="E4" s="156" t="s">
        <v>61</v>
      </c>
      <c r="F4" s="157"/>
      <c r="G4" s="157"/>
      <c r="H4" s="157"/>
      <c r="I4" s="157"/>
      <c r="J4" s="158"/>
      <c r="K4" s="35"/>
      <c r="L4" s="35"/>
      <c r="R4" s="37"/>
      <c r="BM4" s="32"/>
      <c r="BN4" s="32"/>
    </row>
    <row r="5" spans="1:66" s="34" customFormat="1" ht="13.9" customHeight="1">
      <c r="D5" s="12"/>
      <c r="E5" s="12"/>
      <c r="F5" s="12"/>
      <c r="G5" s="12"/>
      <c r="H5" s="12"/>
      <c r="I5" s="12"/>
      <c r="J5" s="12"/>
      <c r="K5" s="35"/>
      <c r="L5" s="35"/>
      <c r="R5" s="37"/>
      <c r="BM5" s="32"/>
      <c r="BN5" s="32"/>
    </row>
    <row r="6" spans="1:66" s="34" customFormat="1" ht="13.9" customHeight="1">
      <c r="C6" s="122"/>
      <c r="D6" s="36"/>
      <c r="E6" s="36"/>
      <c r="F6" s="36"/>
      <c r="G6" s="36"/>
      <c r="H6" s="36"/>
      <c r="I6" s="36"/>
      <c r="J6" s="38"/>
      <c r="K6" s="35"/>
      <c r="L6" s="35"/>
      <c r="R6" s="37"/>
      <c r="BM6" s="32"/>
      <c r="BN6" s="32"/>
    </row>
    <row r="7" spans="1:66" s="34" customFormat="1" ht="13.9" customHeight="1">
      <c r="C7" s="122"/>
      <c r="D7" s="36"/>
      <c r="E7" s="36"/>
      <c r="F7" s="36"/>
      <c r="G7" s="36"/>
      <c r="H7" s="36"/>
      <c r="I7" s="36"/>
      <c r="J7" s="38"/>
      <c r="K7" s="35"/>
      <c r="L7" s="35"/>
      <c r="R7" s="37"/>
      <c r="BM7" s="32"/>
      <c r="BN7" s="32"/>
    </row>
    <row r="8" spans="1:66" s="1" customFormat="1" ht="19.5" customHeight="1">
      <c r="A8" s="159" t="s">
        <v>102</v>
      </c>
      <c r="B8" s="160"/>
      <c r="C8" s="160"/>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60"/>
      <c r="AS8" s="160"/>
      <c r="AT8" s="160"/>
      <c r="AU8" s="160"/>
      <c r="AV8" s="160"/>
      <c r="AW8" s="160"/>
      <c r="AX8" s="160"/>
      <c r="AY8" s="160"/>
      <c r="AZ8" s="160"/>
      <c r="BA8" s="160"/>
      <c r="BB8" s="160"/>
      <c r="BC8" s="160"/>
      <c r="BD8" s="160"/>
      <c r="BE8" s="160"/>
      <c r="BF8" s="160"/>
      <c r="BG8" s="160"/>
      <c r="BH8" s="160"/>
      <c r="BI8" s="160"/>
      <c r="BJ8" s="160"/>
      <c r="BK8" s="160"/>
      <c r="BL8" s="160"/>
    </row>
    <row r="9" spans="1:66" s="14" customFormat="1" ht="19.5" customHeight="1" thickBot="1">
      <c r="A9" s="119"/>
      <c r="B9" s="12"/>
      <c r="C9" s="12"/>
      <c r="D9" s="12"/>
      <c r="E9" s="12"/>
      <c r="F9" s="12"/>
      <c r="G9" s="12"/>
      <c r="H9" s="12"/>
      <c r="I9" s="12"/>
      <c r="J9" s="12"/>
      <c r="K9" s="12"/>
      <c r="L9" s="12"/>
      <c r="M9" s="12"/>
      <c r="N9" s="12"/>
      <c r="O9" s="12"/>
      <c r="P9" s="12"/>
      <c r="Q9" s="12"/>
      <c r="R9" s="12"/>
      <c r="S9" s="12"/>
      <c r="T9" s="12"/>
      <c r="X9" s="15"/>
    </row>
    <row r="10" spans="1:66" s="1" customFormat="1" ht="14.65" customHeight="1" thickBot="1">
      <c r="A10" s="120" t="s">
        <v>103</v>
      </c>
      <c r="B10" s="230">
        <f ca="1">B88</f>
        <v>0</v>
      </c>
      <c r="C10" s="121"/>
      <c r="D10" s="6"/>
      <c r="E10" s="6"/>
      <c r="F10" s="6"/>
      <c r="G10" s="6"/>
      <c r="H10" s="6"/>
      <c r="I10" s="6"/>
      <c r="J10" s="6"/>
      <c r="K10" s="6"/>
      <c r="L10" s="6"/>
      <c r="M10" s="6"/>
      <c r="N10" s="6"/>
      <c r="O10" s="6"/>
      <c r="P10" s="6"/>
      <c r="Q10" s="6"/>
      <c r="R10" s="6"/>
      <c r="S10" s="6"/>
      <c r="T10" s="6"/>
      <c r="X10" s="10"/>
    </row>
    <row r="11" spans="1:66" s="42" customFormat="1" ht="13.9" customHeight="1">
      <c r="A11" s="39"/>
      <c r="B11" s="40"/>
      <c r="C11" s="41"/>
      <c r="M11" s="43"/>
      <c r="BM11" s="32"/>
      <c r="BN11" s="32"/>
    </row>
    <row r="12" spans="1:66" s="42" customFormat="1" ht="13.9" customHeight="1">
      <c r="A12" s="39"/>
      <c r="B12" s="40"/>
      <c r="C12" s="41"/>
      <c r="M12" s="43"/>
      <c r="BM12" s="32"/>
      <c r="BN12" s="32"/>
    </row>
    <row r="13" spans="1:66" ht="13.9" customHeight="1">
      <c r="A13" s="159" t="s">
        <v>37</v>
      </c>
      <c r="B13" s="282" t="s">
        <v>113</v>
      </c>
      <c r="C13" s="284"/>
      <c r="D13" s="284"/>
      <c r="E13" s="284"/>
      <c r="F13" s="284"/>
      <c r="G13" s="284"/>
      <c r="H13" s="284"/>
      <c r="I13" s="284"/>
      <c r="J13" s="284"/>
      <c r="K13" s="284"/>
      <c r="L13" s="284"/>
      <c r="M13" s="284"/>
      <c r="N13" s="284"/>
      <c r="O13" s="284"/>
      <c r="P13" s="284"/>
      <c r="Q13" s="284"/>
      <c r="R13" s="284"/>
      <c r="S13" s="284"/>
      <c r="T13" s="284"/>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row>
    <row r="14" spans="1:66" s="47" customFormat="1" ht="13.9" customHeight="1">
      <c r="A14" s="45"/>
      <c r="B14" s="35"/>
      <c r="C14" s="35"/>
      <c r="D14" s="35"/>
      <c r="E14" s="35"/>
      <c r="F14" s="35"/>
      <c r="G14" s="35"/>
      <c r="H14" s="35"/>
      <c r="I14" s="35"/>
      <c r="J14" s="35"/>
      <c r="K14" s="35"/>
      <c r="L14" s="35"/>
      <c r="M14" s="35"/>
      <c r="N14" s="35"/>
      <c r="O14" s="35"/>
      <c r="P14" s="35"/>
      <c r="Q14" s="35"/>
      <c r="R14" s="35"/>
      <c r="S14" s="35"/>
      <c r="T14" s="35"/>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32"/>
      <c r="BN14" s="32"/>
    </row>
    <row r="15" spans="1:66" s="47" customFormat="1" ht="13.9" customHeight="1">
      <c r="A15" s="123" t="s">
        <v>321</v>
      </c>
      <c r="B15" s="124"/>
      <c r="C15" s="124"/>
      <c r="D15" s="124"/>
      <c r="E15" s="124"/>
      <c r="F15" s="35"/>
      <c r="G15" s="35"/>
      <c r="H15" s="35"/>
      <c r="I15" s="35"/>
      <c r="J15" s="35"/>
      <c r="K15" s="35"/>
      <c r="L15" s="35"/>
      <c r="M15" s="35"/>
      <c r="N15" s="35"/>
      <c r="O15" s="35"/>
      <c r="P15" s="35"/>
      <c r="Q15" s="35"/>
      <c r="R15" s="35"/>
      <c r="S15" s="35"/>
      <c r="T15" s="35"/>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32"/>
      <c r="BN15" s="32"/>
    </row>
    <row r="16" spans="1:66" s="47" customFormat="1" ht="13.9" customHeight="1">
      <c r="A16" s="123" t="s">
        <v>322</v>
      </c>
      <c r="B16" s="124"/>
      <c r="C16" s="124"/>
      <c r="D16" s="124"/>
      <c r="E16" s="124"/>
      <c r="F16" s="35"/>
      <c r="G16" s="35"/>
      <c r="H16" s="35"/>
      <c r="I16" s="35"/>
      <c r="J16" s="35"/>
      <c r="K16" s="35"/>
      <c r="L16" s="35"/>
      <c r="M16" s="35"/>
      <c r="N16" s="35"/>
      <c r="O16" s="35"/>
      <c r="P16" s="35"/>
      <c r="Q16" s="35"/>
      <c r="R16" s="35"/>
      <c r="S16" s="35"/>
      <c r="T16" s="35"/>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32"/>
      <c r="BN16" s="32"/>
    </row>
    <row r="17" spans="1:66" s="47" customFormat="1" ht="13.9" customHeight="1">
      <c r="A17" s="48"/>
      <c r="B17" s="49"/>
      <c r="C17" s="45"/>
      <c r="D17" s="35"/>
      <c r="E17" s="35"/>
      <c r="F17" s="35"/>
      <c r="M17" s="50"/>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32"/>
      <c r="BN17" s="32"/>
    </row>
    <row r="18" spans="1:66" ht="13.9" customHeight="1">
      <c r="A18" s="52" t="s">
        <v>32</v>
      </c>
      <c r="B18" s="286">
        <v>2024</v>
      </c>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row>
    <row r="19" spans="1:66" ht="13.9" customHeight="1">
      <c r="A19" s="52" t="s">
        <v>125</v>
      </c>
      <c r="B19" s="286">
        <v>2024</v>
      </c>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row>
    <row r="20" spans="1:66" ht="13.9" customHeight="1">
      <c r="A20" s="52" t="s">
        <v>170</v>
      </c>
      <c r="B20" s="286">
        <v>2030</v>
      </c>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row>
    <row r="21" spans="1:66" ht="13.9" customHeight="1">
      <c r="A21" s="53" t="s">
        <v>33</v>
      </c>
      <c r="B21" s="286">
        <v>2085</v>
      </c>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row>
    <row r="22" spans="1:66" ht="13.9" customHeight="1">
      <c r="A22" s="53" t="s">
        <v>6</v>
      </c>
      <c r="B22" s="54"/>
      <c r="U22" s="33"/>
      <c r="V22" s="33"/>
      <c r="W22" s="33"/>
      <c r="X22" s="33"/>
      <c r="Y22" s="33"/>
      <c r="Z22" s="33"/>
      <c r="AA22" s="33"/>
      <c r="AB22" s="33"/>
      <c r="AC22" s="33"/>
      <c r="AD22" s="33"/>
      <c r="AE22" s="33"/>
      <c r="AF22" s="33"/>
      <c r="AG22" s="33"/>
      <c r="AH22" s="33"/>
      <c r="AI22" s="33"/>
      <c r="AJ22" s="33"/>
      <c r="AK22" s="33"/>
      <c r="AL22" s="33"/>
      <c r="AM22" s="33"/>
      <c r="AN22" s="33"/>
      <c r="AO22" s="33"/>
      <c r="AP22" s="33"/>
      <c r="AQ22" s="33"/>
      <c r="AR22" s="33"/>
      <c r="AS22" s="33"/>
      <c r="AT22" s="33"/>
      <c r="AU22" s="33"/>
      <c r="AV22" s="33"/>
      <c r="AW22" s="33"/>
      <c r="AX22" s="33"/>
      <c r="AY22" s="33"/>
      <c r="AZ22" s="33"/>
      <c r="BA22" s="33"/>
      <c r="BB22" s="33"/>
      <c r="BC22" s="33"/>
      <c r="BD22" s="33"/>
      <c r="BE22" s="33"/>
      <c r="BF22" s="33"/>
      <c r="BG22" s="33"/>
      <c r="BH22" s="33"/>
      <c r="BI22" s="33"/>
      <c r="BJ22" s="33"/>
      <c r="BK22" s="33"/>
      <c r="BL22" s="33"/>
    </row>
    <row r="23" spans="1:66" ht="13.9" customHeight="1">
      <c r="A23" s="55" t="s">
        <v>56</v>
      </c>
      <c r="B23" s="286">
        <v>15</v>
      </c>
      <c r="C23" s="424"/>
      <c r="D23" s="425"/>
      <c r="E23" s="425"/>
      <c r="U23" s="33"/>
      <c r="V23" s="33"/>
      <c r="W23" s="33"/>
      <c r="X23" s="33"/>
      <c r="Y23" s="33"/>
      <c r="Z23" s="33"/>
      <c r="AA23" s="33"/>
      <c r="AB23" s="33"/>
      <c r="AC23" s="33"/>
      <c r="AD23" s="33"/>
      <c r="AE23" s="33"/>
      <c r="AF23" s="33"/>
      <c r="AG23" s="33"/>
      <c r="AH23" s="33"/>
      <c r="AI23" s="33"/>
      <c r="AJ23" s="33"/>
      <c r="AK23" s="33"/>
      <c r="AL23" s="33"/>
      <c r="AM23" s="33"/>
      <c r="AN23" s="33"/>
      <c r="AO23" s="33"/>
      <c r="AP23" s="33"/>
      <c r="AQ23" s="33"/>
      <c r="AR23" s="33"/>
      <c r="AS23" s="33"/>
      <c r="AT23" s="33"/>
      <c r="AU23" s="33"/>
      <c r="AV23" s="33"/>
      <c r="AW23" s="33"/>
      <c r="AX23" s="33"/>
      <c r="AY23" s="33"/>
      <c r="AZ23" s="33"/>
      <c r="BA23" s="33"/>
      <c r="BB23" s="33"/>
      <c r="BC23" s="33"/>
      <c r="BD23" s="33"/>
      <c r="BE23" s="33"/>
      <c r="BF23" s="33"/>
      <c r="BG23" s="33"/>
      <c r="BH23" s="33"/>
      <c r="BI23" s="33"/>
      <c r="BJ23" s="33"/>
      <c r="BK23" s="33"/>
      <c r="BL23" s="33"/>
    </row>
    <row r="24" spans="1:66" ht="13.9" customHeight="1">
      <c r="A24" s="55" t="s">
        <v>57</v>
      </c>
      <c r="B24" s="286">
        <v>30</v>
      </c>
      <c r="C24" s="426"/>
      <c r="D24" s="427"/>
      <c r="E24" s="427"/>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33"/>
      <c r="BJ24" s="33"/>
      <c r="BK24" s="33"/>
      <c r="BL24" s="33"/>
    </row>
    <row r="25" spans="1:66" ht="13.9" customHeight="1">
      <c r="A25" s="52" t="s">
        <v>89</v>
      </c>
      <c r="B25" s="349" t="str">
        <f>WACC!C40</f>
        <v/>
      </c>
      <c r="C25" s="428" t="s">
        <v>53</v>
      </c>
      <c r="D25" s="429"/>
      <c r="E25" s="430"/>
      <c r="F25" s="58"/>
      <c r="G25" s="58"/>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row>
    <row r="26" spans="1:66" ht="13.9" customHeight="1">
      <c r="A26" s="376" t="s">
        <v>95</v>
      </c>
      <c r="B26" s="287"/>
      <c r="C26" s="431" t="s">
        <v>104</v>
      </c>
      <c r="D26" s="432"/>
      <c r="E26" s="433"/>
      <c r="F26" s="58"/>
      <c r="G26" s="58"/>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row>
    <row r="27" spans="1:66" ht="13.9" customHeight="1">
      <c r="A27" s="376" t="s">
        <v>82</v>
      </c>
      <c r="B27" s="287"/>
      <c r="C27" s="434"/>
      <c r="D27" s="435"/>
      <c r="E27" s="436"/>
      <c r="F27" s="58"/>
      <c r="G27" s="58"/>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row>
    <row r="28" spans="1:66" ht="13.9" customHeight="1">
      <c r="A28" s="376"/>
      <c r="B28" s="287"/>
      <c r="C28" s="434"/>
      <c r="D28" s="435"/>
      <c r="E28" s="436"/>
      <c r="F28" s="58"/>
      <c r="G28" s="58"/>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row>
    <row r="29" spans="1:66" ht="13.9" customHeight="1">
      <c r="A29" s="376"/>
      <c r="B29" s="287"/>
      <c r="C29" s="437"/>
      <c r="D29" s="438"/>
      <c r="E29" s="439"/>
      <c r="F29" s="58"/>
      <c r="G29" s="58"/>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row>
    <row r="30" spans="1:66" ht="13.9" customHeight="1">
      <c r="A30" s="56"/>
      <c r="B30" s="59"/>
      <c r="C30" s="57"/>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row>
    <row r="31" spans="1:66" ht="13.9" customHeight="1">
      <c r="A31" s="283" t="s">
        <v>54</v>
      </c>
      <c r="B31" s="284"/>
      <c r="C31" s="284"/>
      <c r="D31" s="284"/>
      <c r="E31" s="284"/>
      <c r="F31" s="284"/>
      <c r="G31" s="284"/>
      <c r="H31" s="284"/>
      <c r="I31" s="284"/>
      <c r="J31" s="284"/>
      <c r="K31" s="284"/>
      <c r="L31" s="284"/>
      <c r="M31" s="284"/>
      <c r="N31" s="284"/>
      <c r="O31" s="284"/>
      <c r="P31" s="284"/>
      <c r="Q31" s="284"/>
      <c r="R31" s="284"/>
      <c r="S31" s="284"/>
      <c r="T31" s="284"/>
      <c r="U31" s="190"/>
      <c r="V31" s="190"/>
      <c r="W31" s="190"/>
      <c r="X31" s="190"/>
      <c r="Y31" s="190"/>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row>
    <row r="32" spans="1:66" ht="13.9" customHeight="1">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row>
    <row r="33" spans="1:75" ht="13.9" customHeight="1">
      <c r="A33" s="128" t="s">
        <v>159</v>
      </c>
      <c r="B33" s="129"/>
      <c r="C33" s="288" t="str">
        <f>IF(C34="","",IF(C34&lt;=$B$20,"Yes","No"))</f>
        <v>Yes</v>
      </c>
      <c r="D33" s="289" t="str">
        <f>IF(D34="","",IF(D34&lt;=$B$20,"Yes","No"))</f>
        <v>Yes</v>
      </c>
      <c r="E33" s="289" t="str">
        <f t="shared" ref="E33:BL33" si="1">IF(E34="","",IF(E34&lt;=$B$20,"Yes","No"))</f>
        <v>Yes</v>
      </c>
      <c r="F33" s="289" t="str">
        <f t="shared" si="1"/>
        <v>Yes</v>
      </c>
      <c r="G33" s="289" t="str">
        <f t="shared" si="1"/>
        <v>Yes</v>
      </c>
      <c r="H33" s="289" t="str">
        <f t="shared" si="1"/>
        <v>Yes</v>
      </c>
      <c r="I33" s="289" t="str">
        <f t="shared" si="1"/>
        <v>Yes</v>
      </c>
      <c r="J33" s="289" t="str">
        <f t="shared" si="1"/>
        <v>No</v>
      </c>
      <c r="K33" s="289" t="str">
        <f t="shared" si="1"/>
        <v>No</v>
      </c>
      <c r="L33" s="289" t="str">
        <f t="shared" si="1"/>
        <v>No</v>
      </c>
      <c r="M33" s="289" t="str">
        <f t="shared" si="1"/>
        <v>No</v>
      </c>
      <c r="N33" s="289" t="str">
        <f t="shared" si="1"/>
        <v>No</v>
      </c>
      <c r="O33" s="289" t="str">
        <f t="shared" si="1"/>
        <v>No</v>
      </c>
      <c r="P33" s="289" t="str">
        <f t="shared" si="1"/>
        <v>No</v>
      </c>
      <c r="Q33" s="289" t="str">
        <f t="shared" si="1"/>
        <v>No</v>
      </c>
      <c r="R33" s="289" t="str">
        <f t="shared" si="1"/>
        <v>No</v>
      </c>
      <c r="S33" s="289" t="str">
        <f t="shared" si="1"/>
        <v>No</v>
      </c>
      <c r="T33" s="289" t="str">
        <f t="shared" si="1"/>
        <v>No</v>
      </c>
      <c r="U33" s="289" t="str">
        <f t="shared" si="1"/>
        <v>No</v>
      </c>
      <c r="V33" s="289" t="str">
        <f t="shared" si="1"/>
        <v>No</v>
      </c>
      <c r="W33" s="289" t="str">
        <f t="shared" si="1"/>
        <v>No</v>
      </c>
      <c r="X33" s="289" t="str">
        <f t="shared" si="1"/>
        <v>No</v>
      </c>
      <c r="Y33" s="289" t="str">
        <f t="shared" si="1"/>
        <v>No</v>
      </c>
      <c r="Z33" s="289" t="str">
        <f t="shared" si="1"/>
        <v>No</v>
      </c>
      <c r="AA33" s="289" t="str">
        <f t="shared" si="1"/>
        <v>No</v>
      </c>
      <c r="AB33" s="289" t="str">
        <f t="shared" si="1"/>
        <v>No</v>
      </c>
      <c r="AC33" s="289" t="str">
        <f t="shared" si="1"/>
        <v>No</v>
      </c>
      <c r="AD33" s="289" t="str">
        <f t="shared" si="1"/>
        <v>No</v>
      </c>
      <c r="AE33" s="289" t="str">
        <f t="shared" si="1"/>
        <v>No</v>
      </c>
      <c r="AF33" s="289" t="str">
        <f t="shared" si="1"/>
        <v>No</v>
      </c>
      <c r="AG33" s="289" t="str">
        <f t="shared" si="1"/>
        <v>No</v>
      </c>
      <c r="AH33" s="289" t="str">
        <f t="shared" si="1"/>
        <v>No</v>
      </c>
      <c r="AI33" s="289" t="str">
        <f t="shared" si="1"/>
        <v>No</v>
      </c>
      <c r="AJ33" s="289" t="str">
        <f t="shared" si="1"/>
        <v>No</v>
      </c>
      <c r="AK33" s="289" t="str">
        <f t="shared" si="1"/>
        <v>No</v>
      </c>
      <c r="AL33" s="289" t="str">
        <f t="shared" si="1"/>
        <v>No</v>
      </c>
      <c r="AM33" s="289" t="str">
        <f t="shared" si="1"/>
        <v>No</v>
      </c>
      <c r="AN33" s="289" t="str">
        <f t="shared" si="1"/>
        <v>No</v>
      </c>
      <c r="AO33" s="289" t="str">
        <f t="shared" si="1"/>
        <v>No</v>
      </c>
      <c r="AP33" s="289" t="str">
        <f t="shared" si="1"/>
        <v>No</v>
      </c>
      <c r="AQ33" s="289" t="str">
        <f t="shared" si="1"/>
        <v>No</v>
      </c>
      <c r="AR33" s="289" t="str">
        <f t="shared" si="1"/>
        <v>No</v>
      </c>
      <c r="AS33" s="289" t="str">
        <f t="shared" si="1"/>
        <v>No</v>
      </c>
      <c r="AT33" s="289" t="str">
        <f t="shared" si="1"/>
        <v>No</v>
      </c>
      <c r="AU33" s="289" t="str">
        <f t="shared" si="1"/>
        <v>No</v>
      </c>
      <c r="AV33" s="289" t="str">
        <f t="shared" si="1"/>
        <v>No</v>
      </c>
      <c r="AW33" s="289" t="str">
        <f t="shared" si="1"/>
        <v>No</v>
      </c>
      <c r="AX33" s="289" t="str">
        <f t="shared" si="1"/>
        <v>No</v>
      </c>
      <c r="AY33" s="289" t="str">
        <f t="shared" si="1"/>
        <v>No</v>
      </c>
      <c r="AZ33" s="289" t="str">
        <f t="shared" si="1"/>
        <v>No</v>
      </c>
      <c r="BA33" s="289" t="str">
        <f t="shared" si="1"/>
        <v>No</v>
      </c>
      <c r="BB33" s="289" t="str">
        <f t="shared" si="1"/>
        <v>No</v>
      </c>
      <c r="BC33" s="289" t="str">
        <f t="shared" si="1"/>
        <v>No</v>
      </c>
      <c r="BD33" s="289" t="str">
        <f t="shared" si="1"/>
        <v>No</v>
      </c>
      <c r="BE33" s="289" t="str">
        <f t="shared" si="1"/>
        <v>No</v>
      </c>
      <c r="BF33" s="289" t="str">
        <f t="shared" si="1"/>
        <v>No</v>
      </c>
      <c r="BG33" s="289" t="str">
        <f t="shared" si="1"/>
        <v>No</v>
      </c>
      <c r="BH33" s="289" t="str">
        <f t="shared" si="1"/>
        <v>No</v>
      </c>
      <c r="BI33" s="289" t="str">
        <f t="shared" si="1"/>
        <v>No</v>
      </c>
      <c r="BJ33" s="289" t="str">
        <f t="shared" si="1"/>
        <v>No</v>
      </c>
      <c r="BK33" s="289" t="str">
        <f t="shared" si="1"/>
        <v>No</v>
      </c>
      <c r="BL33" s="289" t="str">
        <f t="shared" si="1"/>
        <v>No</v>
      </c>
    </row>
    <row r="34" spans="1:75" s="62" customFormat="1" ht="13.9" customHeight="1">
      <c r="A34" s="60"/>
      <c r="B34" s="61" t="s">
        <v>1</v>
      </c>
      <c r="C34" s="23">
        <f>B19</f>
        <v>2024</v>
      </c>
      <c r="D34" s="24">
        <f t="shared" ref="D34:X34" si="2">IF($C34+COLUMN(D34)-COLUMN($C34)&lt;=$B$21,$C34+COLUMN(D34)-COLUMN($C34),"")</f>
        <v>2025</v>
      </c>
      <c r="E34" s="24">
        <f t="shared" si="2"/>
        <v>2026</v>
      </c>
      <c r="F34" s="24">
        <f t="shared" si="2"/>
        <v>2027</v>
      </c>
      <c r="G34" s="24">
        <f t="shared" si="2"/>
        <v>2028</v>
      </c>
      <c r="H34" s="24">
        <f t="shared" si="2"/>
        <v>2029</v>
      </c>
      <c r="I34" s="24">
        <f t="shared" si="2"/>
        <v>2030</v>
      </c>
      <c r="J34" s="24">
        <f t="shared" si="2"/>
        <v>2031</v>
      </c>
      <c r="K34" s="24">
        <f t="shared" si="2"/>
        <v>2032</v>
      </c>
      <c r="L34" s="24">
        <f t="shared" si="2"/>
        <v>2033</v>
      </c>
      <c r="M34" s="24">
        <f t="shared" si="2"/>
        <v>2034</v>
      </c>
      <c r="N34" s="24">
        <f t="shared" si="2"/>
        <v>2035</v>
      </c>
      <c r="O34" s="24">
        <f t="shared" si="2"/>
        <v>2036</v>
      </c>
      <c r="P34" s="24">
        <f t="shared" si="2"/>
        <v>2037</v>
      </c>
      <c r="Q34" s="24">
        <f t="shared" si="2"/>
        <v>2038</v>
      </c>
      <c r="R34" s="24">
        <f t="shared" si="2"/>
        <v>2039</v>
      </c>
      <c r="S34" s="24">
        <f t="shared" si="2"/>
        <v>2040</v>
      </c>
      <c r="T34" s="24">
        <f t="shared" si="2"/>
        <v>2041</v>
      </c>
      <c r="U34" s="24">
        <f t="shared" si="2"/>
        <v>2042</v>
      </c>
      <c r="V34" s="24">
        <f t="shared" si="2"/>
        <v>2043</v>
      </c>
      <c r="W34" s="24">
        <f t="shared" si="2"/>
        <v>2044</v>
      </c>
      <c r="X34" s="24">
        <f t="shared" si="2"/>
        <v>2045</v>
      </c>
      <c r="Y34" s="24">
        <f t="shared" ref="Y34:AE34" si="3">IF($C34+COLUMN(Y34)-COLUMN($C34)&lt;=$B$21,$C34+COLUMN(Y34)-COLUMN($C34),"")</f>
        <v>2046</v>
      </c>
      <c r="Z34" s="24">
        <f t="shared" si="3"/>
        <v>2047</v>
      </c>
      <c r="AA34" s="24">
        <f t="shared" si="3"/>
        <v>2048</v>
      </c>
      <c r="AB34" s="24">
        <f t="shared" si="3"/>
        <v>2049</v>
      </c>
      <c r="AC34" s="24">
        <f t="shared" si="3"/>
        <v>2050</v>
      </c>
      <c r="AD34" s="24">
        <f t="shared" si="3"/>
        <v>2051</v>
      </c>
      <c r="AE34" s="24">
        <f t="shared" si="3"/>
        <v>2052</v>
      </c>
      <c r="AF34" s="24">
        <f t="shared" ref="AF34:BL34" si="4">IF($C34+COLUMN(AF34)-COLUMN($C34)&lt;=$B$21,$C34+COLUMN(AF34)-COLUMN($C34),"")</f>
        <v>2053</v>
      </c>
      <c r="AG34" s="24">
        <f t="shared" si="4"/>
        <v>2054</v>
      </c>
      <c r="AH34" s="24">
        <f t="shared" si="4"/>
        <v>2055</v>
      </c>
      <c r="AI34" s="24">
        <f t="shared" si="4"/>
        <v>2056</v>
      </c>
      <c r="AJ34" s="24">
        <f t="shared" si="4"/>
        <v>2057</v>
      </c>
      <c r="AK34" s="24">
        <f t="shared" si="4"/>
        <v>2058</v>
      </c>
      <c r="AL34" s="24">
        <f t="shared" si="4"/>
        <v>2059</v>
      </c>
      <c r="AM34" s="24">
        <f t="shared" si="4"/>
        <v>2060</v>
      </c>
      <c r="AN34" s="24">
        <f t="shared" si="4"/>
        <v>2061</v>
      </c>
      <c r="AO34" s="24">
        <f t="shared" si="4"/>
        <v>2062</v>
      </c>
      <c r="AP34" s="24">
        <f t="shared" si="4"/>
        <v>2063</v>
      </c>
      <c r="AQ34" s="24">
        <f t="shared" si="4"/>
        <v>2064</v>
      </c>
      <c r="AR34" s="24">
        <f t="shared" si="4"/>
        <v>2065</v>
      </c>
      <c r="AS34" s="24">
        <f t="shared" si="4"/>
        <v>2066</v>
      </c>
      <c r="AT34" s="24">
        <f t="shared" si="4"/>
        <v>2067</v>
      </c>
      <c r="AU34" s="24">
        <f t="shared" si="4"/>
        <v>2068</v>
      </c>
      <c r="AV34" s="24">
        <f t="shared" si="4"/>
        <v>2069</v>
      </c>
      <c r="AW34" s="24">
        <f t="shared" si="4"/>
        <v>2070</v>
      </c>
      <c r="AX34" s="24">
        <f t="shared" si="4"/>
        <v>2071</v>
      </c>
      <c r="AY34" s="24">
        <f t="shared" si="4"/>
        <v>2072</v>
      </c>
      <c r="AZ34" s="24">
        <f t="shared" si="4"/>
        <v>2073</v>
      </c>
      <c r="BA34" s="24">
        <f t="shared" si="4"/>
        <v>2074</v>
      </c>
      <c r="BB34" s="24">
        <f t="shared" si="4"/>
        <v>2075</v>
      </c>
      <c r="BC34" s="24">
        <f t="shared" si="4"/>
        <v>2076</v>
      </c>
      <c r="BD34" s="24">
        <f t="shared" si="4"/>
        <v>2077</v>
      </c>
      <c r="BE34" s="24">
        <f t="shared" si="4"/>
        <v>2078</v>
      </c>
      <c r="BF34" s="24">
        <f t="shared" si="4"/>
        <v>2079</v>
      </c>
      <c r="BG34" s="24">
        <f t="shared" si="4"/>
        <v>2080</v>
      </c>
      <c r="BH34" s="24">
        <f t="shared" si="4"/>
        <v>2081</v>
      </c>
      <c r="BI34" s="24">
        <f t="shared" si="4"/>
        <v>2082</v>
      </c>
      <c r="BJ34" s="24">
        <f t="shared" si="4"/>
        <v>2083</v>
      </c>
      <c r="BK34" s="24">
        <f t="shared" si="4"/>
        <v>2084</v>
      </c>
      <c r="BL34" s="24">
        <f t="shared" si="4"/>
        <v>2085</v>
      </c>
      <c r="BM34" s="32"/>
      <c r="BN34" s="32"/>
    </row>
    <row r="35" spans="1:75" s="47" customFormat="1" ht="13.9" customHeight="1">
      <c r="A35" s="63"/>
      <c r="B35" s="46"/>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2"/>
      <c r="BN35" s="32"/>
    </row>
    <row r="36" spans="1:75" ht="13.9" customHeight="1">
      <c r="A36" s="64" t="s">
        <v>167</v>
      </c>
      <c r="B36" s="65"/>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47"/>
      <c r="BN36" s="47"/>
      <c r="BO36" s="47"/>
      <c r="BP36" s="47"/>
      <c r="BQ36" s="47"/>
      <c r="BR36" s="47"/>
      <c r="BS36" s="47"/>
      <c r="BT36" s="47"/>
      <c r="BU36" s="47"/>
      <c r="BV36" s="47"/>
      <c r="BW36" s="47"/>
    </row>
    <row r="37" spans="1:75" s="68" customFormat="1" ht="13.9" customHeight="1">
      <c r="A37" s="67" t="s">
        <v>129</v>
      </c>
      <c r="B37" s="152">
        <f ca="1">SUM(OFFSET(C37,0,0,1,B$21-B$19+1))</f>
        <v>0</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c r="BM37" s="47"/>
      <c r="BN37" s="47"/>
      <c r="BO37" s="92"/>
      <c r="BP37" s="92"/>
      <c r="BQ37" s="92"/>
      <c r="BR37" s="92"/>
      <c r="BS37" s="92"/>
      <c r="BT37" s="92"/>
      <c r="BU37" s="92"/>
      <c r="BV37" s="92"/>
      <c r="BW37" s="92"/>
    </row>
    <row r="38" spans="1:75" s="68" customFormat="1" ht="13.9" customHeight="1">
      <c r="A38" s="67" t="s">
        <v>130</v>
      </c>
      <c r="B38" s="152">
        <f t="shared" ref="B38:B48" ca="1" si="5">SUM(OFFSET(C38,0,0,1,B$21-B$19+1))</f>
        <v>0</v>
      </c>
      <c r="C38" s="252"/>
      <c r="D38" s="252"/>
      <c r="E38" s="252"/>
      <c r="F38" s="252"/>
      <c r="G38" s="252"/>
      <c r="H38" s="252"/>
      <c r="I38" s="252"/>
      <c r="J38" s="252"/>
      <c r="K38" s="252"/>
      <c r="L38" s="252"/>
      <c r="M38" s="252"/>
      <c r="N38" s="252"/>
      <c r="O38" s="252"/>
      <c r="P38" s="252"/>
      <c r="Q38" s="252"/>
      <c r="R38" s="252"/>
      <c r="S38" s="252"/>
      <c r="T38" s="252"/>
      <c r="U38" s="252"/>
      <c r="V38" s="252"/>
      <c r="W38" s="252"/>
      <c r="X38" s="252"/>
      <c r="Y38" s="252"/>
      <c r="Z38" s="252"/>
      <c r="AA38" s="252"/>
      <c r="AB38" s="252"/>
      <c r="AC38" s="252"/>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2"/>
      <c r="BD38" s="252"/>
      <c r="BE38" s="252"/>
      <c r="BF38" s="252"/>
      <c r="BG38" s="252"/>
      <c r="BH38" s="252"/>
      <c r="BI38" s="252"/>
      <c r="BJ38" s="252"/>
      <c r="BK38" s="252"/>
      <c r="BL38" s="252"/>
      <c r="BM38" s="47"/>
      <c r="BN38" s="47"/>
      <c r="BO38" s="92"/>
      <c r="BP38" s="92"/>
      <c r="BQ38" s="92"/>
      <c r="BR38" s="92"/>
      <c r="BS38" s="92"/>
      <c r="BT38" s="92"/>
      <c r="BU38" s="92"/>
      <c r="BV38" s="92"/>
      <c r="BW38" s="92"/>
    </row>
    <row r="39" spans="1:75" s="68" customFormat="1" ht="13.9" customHeight="1">
      <c r="A39" s="69" t="s">
        <v>79</v>
      </c>
      <c r="B39" s="152">
        <f t="shared" ca="1" si="5"/>
        <v>0</v>
      </c>
      <c r="C39" s="290">
        <f ca="1">IF(C$34="","",IFERROR(INDEX(Depreciation!$C32:$C93,MATCH('Factual scenario'!C$34,Depreciation!$B$32:$B$93,0),0),""))</f>
        <v>0</v>
      </c>
      <c r="D39" s="290">
        <f ca="1">IF(D$34="","",IFERROR(INDEX(Depreciation!$C32:$C93,MATCH('Factual scenario'!D$34,Depreciation!$B$32:$B$93,0),0),""))</f>
        <v>0</v>
      </c>
      <c r="E39" s="290">
        <f ca="1">IF(E$34="","",IFERROR(INDEX(Depreciation!$C32:$C93,MATCH('Factual scenario'!E$34,Depreciation!$B$32:$B$93,0),0),""))</f>
        <v>0</v>
      </c>
      <c r="F39" s="290">
        <f ca="1">IF(F$34="","",IFERROR(INDEX(Depreciation!$C32:$C93,MATCH('Factual scenario'!F$34,Depreciation!$B$32:$B$93,0),0),""))</f>
        <v>0</v>
      </c>
      <c r="G39" s="290">
        <f ca="1">IF(G$34="","",IFERROR(INDEX(Depreciation!$C32:$C93,MATCH('Factual scenario'!G$34,Depreciation!$B$32:$B$93,0),0),""))</f>
        <v>0</v>
      </c>
      <c r="H39" s="290">
        <f ca="1">IF(H$34="","",IFERROR(INDEX(Depreciation!$C32:$C93,MATCH('Factual scenario'!H$34,Depreciation!$B$32:$B$93,0),0),""))</f>
        <v>0</v>
      </c>
      <c r="I39" s="290">
        <f ca="1">IF(I$34="","",IFERROR(INDEX(Depreciation!$C32:$C93,MATCH('Factual scenario'!I$34,Depreciation!$B$32:$B$93,0),0),""))</f>
        <v>0</v>
      </c>
      <c r="J39" s="290">
        <f ca="1">IF(J$34="","",IFERROR(INDEX(Depreciation!$C32:$C93,MATCH('Factual scenario'!J$34,Depreciation!$B$32:$B$93,0),0),""))</f>
        <v>0</v>
      </c>
      <c r="K39" s="290">
        <f ca="1">IF(K$34="","",IFERROR(INDEX(Depreciation!$C32:$C93,MATCH('Factual scenario'!K$34,Depreciation!$B$32:$B$93,0),0),""))</f>
        <v>0</v>
      </c>
      <c r="L39" s="290">
        <f ca="1">IF(L$34="","",IFERROR(INDEX(Depreciation!$C32:$C93,MATCH('Factual scenario'!L$34,Depreciation!$B$32:$B$93,0),0),""))</f>
        <v>0</v>
      </c>
      <c r="M39" s="290">
        <f ca="1">IF(M$34="","",IFERROR(INDEX(Depreciation!$C32:$C93,MATCH('Factual scenario'!M$34,Depreciation!$B$32:$B$93,0),0),""))</f>
        <v>0</v>
      </c>
      <c r="N39" s="290">
        <f ca="1">IF(N$34="","",IFERROR(INDEX(Depreciation!$C32:$C93,MATCH('Factual scenario'!N$34,Depreciation!$B$32:$B$93,0),0),""))</f>
        <v>0</v>
      </c>
      <c r="O39" s="290">
        <f ca="1">IF(O$34="","",IFERROR(INDEX(Depreciation!$C32:$C93,MATCH('Factual scenario'!O$34,Depreciation!$B$32:$B$93,0),0),""))</f>
        <v>0</v>
      </c>
      <c r="P39" s="290">
        <f ca="1">IF(P$34="","",IFERROR(INDEX(Depreciation!$C32:$C93,MATCH('Factual scenario'!P$34,Depreciation!$B$32:$B$93,0),0),""))</f>
        <v>0</v>
      </c>
      <c r="Q39" s="290">
        <f ca="1">IF(Q$34="","",IFERROR(INDEX(Depreciation!$C32:$C93,MATCH('Factual scenario'!Q$34,Depreciation!$B$32:$B$93,0),0),""))</f>
        <v>0</v>
      </c>
      <c r="R39" s="290">
        <f ca="1">IF(R$34="","",IFERROR(INDEX(Depreciation!$C32:$C93,MATCH('Factual scenario'!R$34,Depreciation!$B$32:$B$93,0),0),""))</f>
        <v>0</v>
      </c>
      <c r="S39" s="290">
        <f ca="1">IF(S$34="","",IFERROR(INDEX(Depreciation!$C32:$C93,MATCH('Factual scenario'!S$34,Depreciation!$B$32:$B$93,0),0),""))</f>
        <v>0</v>
      </c>
      <c r="T39" s="290">
        <f ca="1">IF(T$34="","",IFERROR(INDEX(Depreciation!$C32:$C93,MATCH('Factual scenario'!T$34,Depreciation!$B$32:$B$93,0),0),""))</f>
        <v>0</v>
      </c>
      <c r="U39" s="290">
        <f ca="1">IF(U$34="","",IFERROR(INDEX(Depreciation!$C32:$C93,MATCH('Factual scenario'!U$34,Depreciation!$B$32:$B$93,0),0),""))</f>
        <v>0</v>
      </c>
      <c r="V39" s="290">
        <f ca="1">IF(V$34="","",IFERROR(INDEX(Depreciation!$C32:$C93,MATCH('Factual scenario'!V$34,Depreciation!$B$32:$B$93,0),0),""))</f>
        <v>0</v>
      </c>
      <c r="W39" s="290">
        <f ca="1">IF(W$34="","",IFERROR(INDEX(Depreciation!$C32:$C93,MATCH('Factual scenario'!W$34,Depreciation!$B$32:$B$93,0),0),""))</f>
        <v>0</v>
      </c>
      <c r="X39" s="290">
        <f ca="1">IF(X$34="","",IFERROR(INDEX(Depreciation!$C32:$C93,MATCH('Factual scenario'!X$34,Depreciation!$B$32:$B$93,0),0),""))</f>
        <v>0</v>
      </c>
      <c r="Y39" s="290">
        <f ca="1">IF(Y$34="","",IFERROR(INDEX(Depreciation!$C32:$C93,MATCH('Factual scenario'!Y$34,Depreciation!$B$32:$B$93,0),0),""))</f>
        <v>0</v>
      </c>
      <c r="Z39" s="290">
        <f ca="1">IF(Z$34="","",IFERROR(INDEX(Depreciation!$C32:$C93,MATCH('Factual scenario'!Z$34,Depreciation!$B$32:$B$93,0),0),""))</f>
        <v>0</v>
      </c>
      <c r="AA39" s="290">
        <f ca="1">IF(AA$34="","",IFERROR(INDEX(Depreciation!$C32:$C93,MATCH('Factual scenario'!AA$34,Depreciation!$B$32:$B$93,0),0),""))</f>
        <v>0</v>
      </c>
      <c r="AB39" s="290">
        <f ca="1">IF(AB$34="","",IFERROR(INDEX(Depreciation!$C32:$C93,MATCH('Factual scenario'!AB$34,Depreciation!$B$32:$B$93,0),0),""))</f>
        <v>0</v>
      </c>
      <c r="AC39" s="290">
        <f ca="1">IF(AC$34="","",IFERROR(INDEX(Depreciation!$C32:$C93,MATCH('Factual scenario'!AC$34,Depreciation!$B$32:$B$93,0),0),""))</f>
        <v>0</v>
      </c>
      <c r="AD39" s="290">
        <f ca="1">IF(AD$34="","",IFERROR(INDEX(Depreciation!$C32:$C93,MATCH('Factual scenario'!AD$34,Depreciation!$B$32:$B$93,0),0),""))</f>
        <v>0</v>
      </c>
      <c r="AE39" s="290">
        <f ca="1">IF(AE$34="","",IFERROR(INDEX(Depreciation!$C32:$C93,MATCH('Factual scenario'!AE$34,Depreciation!$B$32:$B$93,0),0),""))</f>
        <v>0</v>
      </c>
      <c r="AF39" s="290">
        <f ca="1">IF(AF$34="","",IFERROR(INDEX(Depreciation!$C32:$C93,MATCH('Factual scenario'!AF$34,Depreciation!$B$32:$B$93,0),0),""))</f>
        <v>0</v>
      </c>
      <c r="AG39" s="290">
        <f ca="1">IF(AG$34="","",IFERROR(INDEX(Depreciation!$C32:$C93,MATCH('Factual scenario'!AG$34,Depreciation!$B$32:$B$93,0),0),""))</f>
        <v>0</v>
      </c>
      <c r="AH39" s="290">
        <f ca="1">IF(AH$34="","",IFERROR(INDEX(Depreciation!$C32:$C93,MATCH('Factual scenario'!AH$34,Depreciation!$B$32:$B$93,0),0),""))</f>
        <v>0</v>
      </c>
      <c r="AI39" s="290">
        <f ca="1">IF(AI$34="","",IFERROR(INDEX(Depreciation!$C32:$C93,MATCH('Factual scenario'!AI$34,Depreciation!$B$32:$B$93,0),0),""))</f>
        <v>0</v>
      </c>
      <c r="AJ39" s="290">
        <f ca="1">IF(AJ$34="","",IFERROR(INDEX(Depreciation!$C32:$C93,MATCH('Factual scenario'!AJ$34,Depreciation!$B$32:$B$93,0),0),""))</f>
        <v>0</v>
      </c>
      <c r="AK39" s="290">
        <f ca="1">IF(AK$34="","",IFERROR(INDEX(Depreciation!$C32:$C93,MATCH('Factual scenario'!AK$34,Depreciation!$B$32:$B$93,0),0),""))</f>
        <v>0</v>
      </c>
      <c r="AL39" s="290">
        <f ca="1">IF(AL$34="","",IFERROR(INDEX(Depreciation!$C32:$C93,MATCH('Factual scenario'!AL$34,Depreciation!$B$32:$B$93,0),0),""))</f>
        <v>0</v>
      </c>
      <c r="AM39" s="290">
        <f ca="1">IF(AM$34="","",IFERROR(INDEX(Depreciation!$C32:$C93,MATCH('Factual scenario'!AM$34,Depreciation!$B$32:$B$93,0),0),""))</f>
        <v>0</v>
      </c>
      <c r="AN39" s="290">
        <f ca="1">IF(AN$34="","",IFERROR(INDEX(Depreciation!$C32:$C93,MATCH('Factual scenario'!AN$34,Depreciation!$B$32:$B$93,0),0),""))</f>
        <v>0</v>
      </c>
      <c r="AO39" s="290">
        <f ca="1">IF(AO$34="","",IFERROR(INDEX(Depreciation!$C32:$C93,MATCH('Factual scenario'!AO$34,Depreciation!$B$32:$B$93,0),0),""))</f>
        <v>0</v>
      </c>
      <c r="AP39" s="290">
        <f ca="1">IF(AP$34="","",IFERROR(INDEX(Depreciation!$C32:$C93,MATCH('Factual scenario'!AP$34,Depreciation!$B$32:$B$93,0),0),""))</f>
        <v>0</v>
      </c>
      <c r="AQ39" s="290">
        <f ca="1">IF(AQ$34="","",IFERROR(INDEX(Depreciation!$C32:$C93,MATCH('Factual scenario'!AQ$34,Depreciation!$B$32:$B$93,0),0),""))</f>
        <v>0</v>
      </c>
      <c r="AR39" s="290">
        <f ca="1">IF(AR$34="","",IFERROR(INDEX(Depreciation!$C32:$C93,MATCH('Factual scenario'!AR$34,Depreciation!$B$32:$B$93,0),0),""))</f>
        <v>0</v>
      </c>
      <c r="AS39" s="290">
        <f ca="1">IF(AS$34="","",IFERROR(INDEX(Depreciation!$C32:$C93,MATCH('Factual scenario'!AS$34,Depreciation!$B$32:$B$93,0),0),""))</f>
        <v>0</v>
      </c>
      <c r="AT39" s="290">
        <f ca="1">IF(AT$34="","",IFERROR(INDEX(Depreciation!$C32:$C93,MATCH('Factual scenario'!AT$34,Depreciation!$B$32:$B$93,0),0),""))</f>
        <v>0</v>
      </c>
      <c r="AU39" s="290">
        <f ca="1">IF(AU$34="","",IFERROR(INDEX(Depreciation!$C32:$C93,MATCH('Factual scenario'!AU$34,Depreciation!$B$32:$B$93,0),0),""))</f>
        <v>0</v>
      </c>
      <c r="AV39" s="290">
        <f ca="1">IF(AV$34="","",IFERROR(INDEX(Depreciation!$C32:$C93,MATCH('Factual scenario'!AV$34,Depreciation!$B$32:$B$93,0),0),""))</f>
        <v>0</v>
      </c>
      <c r="AW39" s="290">
        <f ca="1">IF(AW$34="","",IFERROR(INDEX(Depreciation!$C32:$C93,MATCH('Factual scenario'!AW$34,Depreciation!$B$32:$B$93,0),0),""))</f>
        <v>0</v>
      </c>
      <c r="AX39" s="290">
        <f ca="1">IF(AX$34="","",IFERROR(INDEX(Depreciation!$C32:$C93,MATCH('Factual scenario'!AX$34,Depreciation!$B$32:$B$93,0),0),""))</f>
        <v>0</v>
      </c>
      <c r="AY39" s="290">
        <f ca="1">IF(AY$34="","",IFERROR(INDEX(Depreciation!$C32:$C93,MATCH('Factual scenario'!AY$34,Depreciation!$B$32:$B$93,0),0),""))</f>
        <v>0</v>
      </c>
      <c r="AZ39" s="290">
        <f ca="1">IF(AZ$34="","",IFERROR(INDEX(Depreciation!$C32:$C93,MATCH('Factual scenario'!AZ$34,Depreciation!$B$32:$B$93,0),0),""))</f>
        <v>0</v>
      </c>
      <c r="BA39" s="290">
        <f ca="1">IF(BA$34="","",IFERROR(INDEX(Depreciation!$C32:$C93,MATCH('Factual scenario'!BA$34,Depreciation!$B$32:$B$93,0),0),""))</f>
        <v>0</v>
      </c>
      <c r="BB39" s="290">
        <f ca="1">IF(BB$34="","",IFERROR(INDEX(Depreciation!$C32:$C93,MATCH('Factual scenario'!BB$34,Depreciation!$B$32:$B$93,0),0),""))</f>
        <v>0</v>
      </c>
      <c r="BC39" s="290">
        <f ca="1">IF(BC$34="","",IFERROR(INDEX(Depreciation!$C32:$C93,MATCH('Factual scenario'!BC$34,Depreciation!$B$32:$B$93,0),0),""))</f>
        <v>0</v>
      </c>
      <c r="BD39" s="290">
        <f ca="1">IF(BD$34="","",IFERROR(INDEX(Depreciation!$C32:$C93,MATCH('Factual scenario'!BD$34,Depreciation!$B$32:$B$93,0),0),""))</f>
        <v>0</v>
      </c>
      <c r="BE39" s="290">
        <f ca="1">IF(BE$34="","",IFERROR(INDEX(Depreciation!$C32:$C93,MATCH('Factual scenario'!BE$34,Depreciation!$B$32:$B$93,0),0),""))</f>
        <v>0</v>
      </c>
      <c r="BF39" s="290">
        <f ca="1">IF(BF$34="","",IFERROR(INDEX(Depreciation!$C32:$C93,MATCH('Factual scenario'!BF$34,Depreciation!$B$32:$B$93,0),0),""))</f>
        <v>0</v>
      </c>
      <c r="BG39" s="290">
        <f ca="1">IF(BG$34="","",IFERROR(INDEX(Depreciation!$C32:$C93,MATCH('Factual scenario'!BG$34,Depreciation!$B$32:$B$93,0),0),""))</f>
        <v>0</v>
      </c>
      <c r="BH39" s="290">
        <f ca="1">IF(BH$34="","",IFERROR(INDEX(Depreciation!$C32:$C93,MATCH('Factual scenario'!BH$34,Depreciation!$B$32:$B$93,0),0),""))</f>
        <v>0</v>
      </c>
      <c r="BI39" s="290">
        <f ca="1">IF(BI$34="","",IFERROR(INDEX(Depreciation!$C32:$C93,MATCH('Factual scenario'!BI$34,Depreciation!$B$32:$B$93,0),0),""))</f>
        <v>0</v>
      </c>
      <c r="BJ39" s="290">
        <f ca="1">IF(BJ$34="","",IFERROR(INDEX(Depreciation!$C32:$C93,MATCH('Factual scenario'!BJ$34,Depreciation!$B$32:$B$93,0),0),""))</f>
        <v>0</v>
      </c>
      <c r="BK39" s="290">
        <f ca="1">IF(BK$34="","",IFERROR(INDEX(Depreciation!$C32:$C93,MATCH('Factual scenario'!BK$34,Depreciation!$B$32:$B$93,0),0),""))</f>
        <v>0</v>
      </c>
      <c r="BL39" s="290">
        <f ca="1">IF(BL$34="","",IFERROR(INDEX(Depreciation!$C32:$C93,MATCH('Factual scenario'!BL$34,Depreciation!$B$32:$B$93,0),0),""))</f>
        <v>0</v>
      </c>
      <c r="BM39" s="47"/>
      <c r="BN39" s="47"/>
      <c r="BO39" s="92"/>
      <c r="BP39" s="92"/>
      <c r="BQ39" s="92"/>
      <c r="BR39" s="92"/>
      <c r="BS39" s="92"/>
      <c r="BT39" s="92"/>
      <c r="BU39" s="92"/>
      <c r="BV39" s="92"/>
      <c r="BW39" s="92"/>
    </row>
    <row r="40" spans="1:75" s="68" customFormat="1" ht="13.9" customHeight="1">
      <c r="A40" s="67" t="s">
        <v>131</v>
      </c>
      <c r="B40" s="152">
        <f t="shared" ca="1" si="5"/>
        <v>0</v>
      </c>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2"/>
      <c r="BD40" s="252"/>
      <c r="BE40" s="252"/>
      <c r="BF40" s="252"/>
      <c r="BG40" s="252"/>
      <c r="BH40" s="252"/>
      <c r="BI40" s="252"/>
      <c r="BJ40" s="252"/>
      <c r="BK40" s="252"/>
      <c r="BL40" s="252"/>
      <c r="BM40" s="303"/>
      <c r="BN40" s="303"/>
      <c r="BO40" s="303"/>
      <c r="BP40" s="303"/>
      <c r="BQ40" s="303"/>
      <c r="BR40" s="303"/>
      <c r="BS40" s="303"/>
      <c r="BT40" s="303"/>
      <c r="BU40" s="303"/>
      <c r="BV40" s="303"/>
      <c r="BW40" s="303"/>
    </row>
    <row r="41" spans="1:75" s="68" customFormat="1" ht="13.9" customHeight="1">
      <c r="A41" s="69" t="s">
        <v>323</v>
      </c>
      <c r="B41" s="152">
        <f t="shared" ca="1" si="5"/>
        <v>0</v>
      </c>
      <c r="C41" s="290">
        <f ca="1">IF(C$34="","",IFERROR(INDEX(Depreciation!$C$102:$C$163,MATCH('Factual scenario'!C$34,Depreciation!$B$102:$B$163,0),0),""))</f>
        <v>0</v>
      </c>
      <c r="D41" s="290">
        <f ca="1">IF(D$34="","",IFERROR(INDEX(Depreciation!$C$102:$C$163,MATCH('Factual scenario'!D$34,Depreciation!$B$102:$B$163,0),0),""))</f>
        <v>0</v>
      </c>
      <c r="E41" s="290">
        <f ca="1">IF(E$34="","",IFERROR(INDEX(Depreciation!$C$102:$C$163,MATCH('Factual scenario'!E$34,Depreciation!$B$102:$B$163,0),0),""))</f>
        <v>0</v>
      </c>
      <c r="F41" s="290">
        <f ca="1">IF(F$34="","",IFERROR(INDEX(Depreciation!$C$102:$C$163,MATCH('Factual scenario'!F$34,Depreciation!$B$102:$B$163,0),0),""))</f>
        <v>0</v>
      </c>
      <c r="G41" s="290">
        <f ca="1">IF(G$34="","",IFERROR(INDEX(Depreciation!$C$102:$C$163,MATCH('Factual scenario'!G$34,Depreciation!$B$102:$B$163,0),0),""))</f>
        <v>0</v>
      </c>
      <c r="H41" s="290">
        <f ca="1">IF(H$34="","",IFERROR(INDEX(Depreciation!$C$102:$C$163,MATCH('Factual scenario'!H$34,Depreciation!$B$102:$B$163,0),0),""))</f>
        <v>0</v>
      </c>
      <c r="I41" s="290">
        <f ca="1">IF(I$34="","",IFERROR(INDEX(Depreciation!$C$102:$C$163,MATCH('Factual scenario'!I$34,Depreciation!$B$102:$B$163,0),0),""))</f>
        <v>0</v>
      </c>
      <c r="J41" s="290">
        <f ca="1">IF(J$34="","",IFERROR(INDEX(Depreciation!$C$102:$C$163,MATCH('Factual scenario'!J$34,Depreciation!$B$102:$B$163,0),0),""))</f>
        <v>0</v>
      </c>
      <c r="K41" s="290">
        <f ca="1">IF(K$34="","",IFERROR(INDEX(Depreciation!$C$102:$C$163,MATCH('Factual scenario'!K$34,Depreciation!$B$102:$B$163,0),0),""))</f>
        <v>0</v>
      </c>
      <c r="L41" s="290">
        <f ca="1">IF(L$34="","",IFERROR(INDEX(Depreciation!$C$102:$C$163,MATCH('Factual scenario'!L$34,Depreciation!$B$102:$B$163,0),0),""))</f>
        <v>0</v>
      </c>
      <c r="M41" s="290">
        <f ca="1">IF(M$34="","",IFERROR(INDEX(Depreciation!$C$102:$C$163,MATCH('Factual scenario'!M$34,Depreciation!$B$102:$B$163,0),0),""))</f>
        <v>0</v>
      </c>
      <c r="N41" s="290">
        <f ca="1">IF(N$34="","",IFERROR(INDEX(Depreciation!$C$102:$C$163,MATCH('Factual scenario'!N$34,Depreciation!$B$102:$B$163,0),0),""))</f>
        <v>0</v>
      </c>
      <c r="O41" s="290">
        <f ca="1">IF(O$34="","",IFERROR(INDEX(Depreciation!$C$102:$C$163,MATCH('Factual scenario'!O$34,Depreciation!$B$102:$B$163,0),0),""))</f>
        <v>0</v>
      </c>
      <c r="P41" s="290">
        <f ca="1">IF(P$34="","",IFERROR(INDEX(Depreciation!$C$102:$C$163,MATCH('Factual scenario'!P$34,Depreciation!$B$102:$B$163,0),0),""))</f>
        <v>0</v>
      </c>
      <c r="Q41" s="290">
        <f ca="1">IF(Q$34="","",IFERROR(INDEX(Depreciation!$C$102:$C$163,MATCH('Factual scenario'!Q$34,Depreciation!$B$102:$B$163,0),0),""))</f>
        <v>0</v>
      </c>
      <c r="R41" s="290">
        <f ca="1">IF(R$34="","",IFERROR(INDEX(Depreciation!$C$102:$C$163,MATCH('Factual scenario'!R$34,Depreciation!$B$102:$B$163,0),0),""))</f>
        <v>0</v>
      </c>
      <c r="S41" s="290">
        <f ca="1">IF(S$34="","",IFERROR(INDEX(Depreciation!$C$102:$C$163,MATCH('Factual scenario'!S$34,Depreciation!$B$102:$B$163,0),0),""))</f>
        <v>0</v>
      </c>
      <c r="T41" s="290">
        <f ca="1">IF(T$34="","",IFERROR(INDEX(Depreciation!$C$102:$C$163,MATCH('Factual scenario'!T$34,Depreciation!$B$102:$B$163,0),0),""))</f>
        <v>0</v>
      </c>
      <c r="U41" s="290">
        <f ca="1">IF(U$34="","",IFERROR(INDEX(Depreciation!$C$102:$C$163,MATCH('Factual scenario'!U$34,Depreciation!$B$102:$B$163,0),0),""))</f>
        <v>0</v>
      </c>
      <c r="V41" s="290">
        <f ca="1">IF(V$34="","",IFERROR(INDEX(Depreciation!$C$102:$C$163,MATCH('Factual scenario'!V$34,Depreciation!$B$102:$B$163,0),0),""))</f>
        <v>0</v>
      </c>
      <c r="W41" s="290">
        <f ca="1">IF(W$34="","",IFERROR(INDEX(Depreciation!$C$102:$C$163,MATCH('Factual scenario'!W$34,Depreciation!$B$102:$B$163,0),0),""))</f>
        <v>0</v>
      </c>
      <c r="X41" s="290">
        <f ca="1">IF(X$34="","",IFERROR(INDEX(Depreciation!$C$102:$C$163,MATCH('Factual scenario'!X$34,Depreciation!$B$102:$B$163,0),0),""))</f>
        <v>0</v>
      </c>
      <c r="Y41" s="290">
        <f ca="1">IF(Y$34="","",IFERROR(INDEX(Depreciation!$C$102:$C$163,MATCH('Factual scenario'!Y$34,Depreciation!$B$102:$B$163,0),0),""))</f>
        <v>0</v>
      </c>
      <c r="Z41" s="290">
        <f ca="1">IF(Z$34="","",IFERROR(INDEX(Depreciation!$C$102:$C$163,MATCH('Factual scenario'!Z$34,Depreciation!$B$102:$B$163,0),0),""))</f>
        <v>0</v>
      </c>
      <c r="AA41" s="290">
        <f ca="1">IF(AA$34="","",IFERROR(INDEX(Depreciation!$C$102:$C$163,MATCH('Factual scenario'!AA$34,Depreciation!$B$102:$B$163,0),0),""))</f>
        <v>0</v>
      </c>
      <c r="AB41" s="290">
        <f ca="1">IF(AB$34="","",IFERROR(INDEX(Depreciation!$C$102:$C$163,MATCH('Factual scenario'!AB$34,Depreciation!$B$102:$B$163,0),0),""))</f>
        <v>0</v>
      </c>
      <c r="AC41" s="290">
        <f ca="1">IF(AC$34="","",IFERROR(INDEX(Depreciation!$C$102:$C$163,MATCH('Factual scenario'!AC$34,Depreciation!$B$102:$B$163,0),0),""))</f>
        <v>0</v>
      </c>
      <c r="AD41" s="290">
        <f ca="1">IF(AD$34="","",IFERROR(INDEX(Depreciation!$C$102:$C$163,MATCH('Factual scenario'!AD$34,Depreciation!$B$102:$B$163,0),0),""))</f>
        <v>0</v>
      </c>
      <c r="AE41" s="290">
        <f ca="1">IF(AE$34="","",IFERROR(INDEX(Depreciation!$C$102:$C$163,MATCH('Factual scenario'!AE$34,Depreciation!$B$102:$B$163,0),0),""))</f>
        <v>0</v>
      </c>
      <c r="AF41" s="290">
        <f ca="1">IF(AF$34="","",IFERROR(INDEX(Depreciation!$C$102:$C$163,MATCH('Factual scenario'!AF$34,Depreciation!$B$102:$B$163,0),0),""))</f>
        <v>0</v>
      </c>
      <c r="AG41" s="290">
        <f ca="1">IF(AG$34="","",IFERROR(INDEX(Depreciation!$C$102:$C$163,MATCH('Factual scenario'!AG$34,Depreciation!$B$102:$B$163,0),0),""))</f>
        <v>0</v>
      </c>
      <c r="AH41" s="290">
        <f ca="1">IF(AH$34="","",IFERROR(INDEX(Depreciation!$C$102:$C$163,MATCH('Factual scenario'!AH$34,Depreciation!$B$102:$B$163,0),0),""))</f>
        <v>0</v>
      </c>
      <c r="AI41" s="290">
        <f ca="1">IF(AI$34="","",IFERROR(INDEX(Depreciation!$C$102:$C$163,MATCH('Factual scenario'!AI$34,Depreciation!$B$102:$B$163,0),0),""))</f>
        <v>0</v>
      </c>
      <c r="AJ41" s="290">
        <f ca="1">IF(AJ$34="","",IFERROR(INDEX(Depreciation!$C$102:$C$163,MATCH('Factual scenario'!AJ$34,Depreciation!$B$102:$B$163,0),0),""))</f>
        <v>0</v>
      </c>
      <c r="AK41" s="290">
        <f ca="1">IF(AK$34="","",IFERROR(INDEX(Depreciation!$C$102:$C$163,MATCH('Factual scenario'!AK$34,Depreciation!$B$102:$B$163,0),0),""))</f>
        <v>0</v>
      </c>
      <c r="AL41" s="290">
        <f ca="1">IF(AL$34="","",IFERROR(INDEX(Depreciation!$C$102:$C$163,MATCH('Factual scenario'!AL$34,Depreciation!$B$102:$B$163,0),0),""))</f>
        <v>0</v>
      </c>
      <c r="AM41" s="290">
        <f ca="1">IF(AM$34="","",IFERROR(INDEX(Depreciation!$C$102:$C$163,MATCH('Factual scenario'!AM$34,Depreciation!$B$102:$B$163,0),0),""))</f>
        <v>0</v>
      </c>
      <c r="AN41" s="290">
        <f ca="1">IF(AN$34="","",IFERROR(INDEX(Depreciation!$C$102:$C$163,MATCH('Factual scenario'!AN$34,Depreciation!$B$102:$B$163,0),0),""))</f>
        <v>0</v>
      </c>
      <c r="AO41" s="290">
        <f ca="1">IF(AO$34="","",IFERROR(INDEX(Depreciation!$C$102:$C$163,MATCH('Factual scenario'!AO$34,Depreciation!$B$102:$B$163,0),0),""))</f>
        <v>0</v>
      </c>
      <c r="AP41" s="290">
        <f ca="1">IF(AP$34="","",IFERROR(INDEX(Depreciation!$C$102:$C$163,MATCH('Factual scenario'!AP$34,Depreciation!$B$102:$B$163,0),0),""))</f>
        <v>0</v>
      </c>
      <c r="AQ41" s="290">
        <f ca="1">IF(AQ$34="","",IFERROR(INDEX(Depreciation!$C$102:$C$163,MATCH('Factual scenario'!AQ$34,Depreciation!$B$102:$B$163,0),0),""))</f>
        <v>0</v>
      </c>
      <c r="AR41" s="290">
        <f ca="1">IF(AR$34="","",IFERROR(INDEX(Depreciation!$C$102:$C$163,MATCH('Factual scenario'!AR$34,Depreciation!$B$102:$B$163,0),0),""))</f>
        <v>0</v>
      </c>
      <c r="AS41" s="290">
        <f ca="1">IF(AS$34="","",IFERROR(INDEX(Depreciation!$C$102:$C$163,MATCH('Factual scenario'!AS$34,Depreciation!$B$102:$B$163,0),0),""))</f>
        <v>0</v>
      </c>
      <c r="AT41" s="290">
        <f ca="1">IF(AT$34="","",IFERROR(INDEX(Depreciation!$C$102:$C$163,MATCH('Factual scenario'!AT$34,Depreciation!$B$102:$B$163,0),0),""))</f>
        <v>0</v>
      </c>
      <c r="AU41" s="290">
        <f ca="1">IF(AU$34="","",IFERROR(INDEX(Depreciation!$C$102:$C$163,MATCH('Factual scenario'!AU$34,Depreciation!$B$102:$B$163,0),0),""))</f>
        <v>0</v>
      </c>
      <c r="AV41" s="290">
        <f ca="1">IF(AV$34="","",IFERROR(INDEX(Depreciation!$C$102:$C$163,MATCH('Factual scenario'!AV$34,Depreciation!$B$102:$B$163,0),0),""))</f>
        <v>0</v>
      </c>
      <c r="AW41" s="290">
        <f ca="1">IF(AW$34="","",IFERROR(INDEX(Depreciation!$C$102:$C$163,MATCH('Factual scenario'!AW$34,Depreciation!$B$102:$B$163,0),0),""))</f>
        <v>0</v>
      </c>
      <c r="AX41" s="290">
        <f ca="1">IF(AX$34="","",IFERROR(INDEX(Depreciation!$C$102:$C$163,MATCH('Factual scenario'!AX$34,Depreciation!$B$102:$B$163,0),0),""))</f>
        <v>0</v>
      </c>
      <c r="AY41" s="290">
        <f ca="1">IF(AY$34="","",IFERROR(INDEX(Depreciation!$C$102:$C$163,MATCH('Factual scenario'!AY$34,Depreciation!$B$102:$B$163,0),0),""))</f>
        <v>0</v>
      </c>
      <c r="AZ41" s="290">
        <f ca="1">IF(AZ$34="","",IFERROR(INDEX(Depreciation!$C$102:$C$163,MATCH('Factual scenario'!AZ$34,Depreciation!$B$102:$B$163,0),0),""))</f>
        <v>0</v>
      </c>
      <c r="BA41" s="290">
        <f ca="1">IF(BA$34="","",IFERROR(INDEX(Depreciation!$C$102:$C$163,MATCH('Factual scenario'!BA$34,Depreciation!$B$102:$B$163,0),0),""))</f>
        <v>0</v>
      </c>
      <c r="BB41" s="290">
        <f ca="1">IF(BB$34="","",IFERROR(INDEX(Depreciation!$C$102:$C$163,MATCH('Factual scenario'!BB$34,Depreciation!$B$102:$B$163,0),0),""))</f>
        <v>0</v>
      </c>
      <c r="BC41" s="290">
        <f ca="1">IF(BC$34="","",IFERROR(INDEX(Depreciation!$C$102:$C$163,MATCH('Factual scenario'!BC$34,Depreciation!$B$102:$B$163,0),0),""))</f>
        <v>0</v>
      </c>
      <c r="BD41" s="290">
        <f ca="1">IF(BD$34="","",IFERROR(INDEX(Depreciation!$C$102:$C$163,MATCH('Factual scenario'!BD$34,Depreciation!$B$102:$B$163,0),0),""))</f>
        <v>0</v>
      </c>
      <c r="BE41" s="290">
        <f ca="1">IF(BE$34="","",IFERROR(INDEX(Depreciation!$C$102:$C$163,MATCH('Factual scenario'!BE$34,Depreciation!$B$102:$B$163,0),0),""))</f>
        <v>0</v>
      </c>
      <c r="BF41" s="290">
        <f ca="1">IF(BF$34="","",IFERROR(INDEX(Depreciation!$C$102:$C$163,MATCH('Factual scenario'!BF$34,Depreciation!$B$102:$B$163,0),0),""))</f>
        <v>0</v>
      </c>
      <c r="BG41" s="290">
        <f ca="1">IF(BG$34="","",IFERROR(INDEX(Depreciation!$C$102:$C$163,MATCH('Factual scenario'!BG$34,Depreciation!$B$102:$B$163,0),0),""))</f>
        <v>0</v>
      </c>
      <c r="BH41" s="290">
        <f ca="1">IF(BH$34="","",IFERROR(INDEX(Depreciation!$C$102:$C$163,MATCH('Factual scenario'!BH$34,Depreciation!$B$102:$B$163,0),0),""))</f>
        <v>0</v>
      </c>
      <c r="BI41" s="290">
        <f ca="1">IF(BI$34="","",IFERROR(INDEX(Depreciation!$C$102:$C$163,MATCH('Factual scenario'!BI$34,Depreciation!$B$102:$B$163,0),0),""))</f>
        <v>0</v>
      </c>
      <c r="BJ41" s="290">
        <f ca="1">IF(BJ$34="","",IFERROR(INDEX(Depreciation!$C$102:$C$163,MATCH('Factual scenario'!BJ$34,Depreciation!$B$102:$B$163,0),0),""))</f>
        <v>0</v>
      </c>
      <c r="BK41" s="290">
        <f ca="1">IF(BK$34="","",IFERROR(INDEX(Depreciation!$C$102:$C$163,MATCH('Factual scenario'!BK$34,Depreciation!$B$102:$B$163,0),0),""))</f>
        <v>0</v>
      </c>
      <c r="BL41" s="290">
        <f ca="1">IF(BL$34="","",IFERROR(INDEX(Depreciation!$C$102:$C$163,MATCH('Factual scenario'!BL$34,Depreciation!$B$102:$B$163,0),0),""))</f>
        <v>0</v>
      </c>
      <c r="BM41" s="47"/>
      <c r="BN41" s="47"/>
      <c r="BO41" s="92"/>
      <c r="BP41" s="92"/>
      <c r="BQ41" s="92"/>
      <c r="BR41" s="92"/>
      <c r="BS41" s="92"/>
      <c r="BT41" s="92"/>
      <c r="BU41" s="92"/>
      <c r="BV41" s="92"/>
      <c r="BW41" s="92"/>
    </row>
    <row r="42" spans="1:75" s="68" customFormat="1" ht="13.9" customHeight="1">
      <c r="A42" s="67" t="s">
        <v>132</v>
      </c>
      <c r="B42" s="152">
        <f t="shared" ca="1" si="5"/>
        <v>0</v>
      </c>
      <c r="C42" s="252"/>
      <c r="D42" s="252"/>
      <c r="E42" s="252"/>
      <c r="F42" s="252"/>
      <c r="G42" s="252"/>
      <c r="H42" s="252"/>
      <c r="I42" s="252"/>
      <c r="J42" s="252"/>
      <c r="K42" s="252"/>
      <c r="L42" s="252"/>
      <c r="M42" s="252"/>
      <c r="N42" s="252"/>
      <c r="O42" s="252"/>
      <c r="P42" s="252"/>
      <c r="Q42" s="252"/>
      <c r="R42" s="252"/>
      <c r="S42" s="252"/>
      <c r="T42" s="252"/>
      <c r="U42" s="252"/>
      <c r="V42" s="252"/>
      <c r="W42" s="252"/>
      <c r="X42" s="252"/>
      <c r="Y42" s="252"/>
      <c r="Z42" s="252"/>
      <c r="AA42" s="252"/>
      <c r="AB42" s="252"/>
      <c r="AC42" s="252"/>
      <c r="AD42" s="252"/>
      <c r="AE42" s="252"/>
      <c r="AF42" s="252"/>
      <c r="AG42" s="252"/>
      <c r="AH42" s="252"/>
      <c r="AI42" s="252"/>
      <c r="AJ42" s="252"/>
      <c r="AK42" s="252"/>
      <c r="AL42" s="252"/>
      <c r="AM42" s="252"/>
      <c r="AN42" s="252"/>
      <c r="AO42" s="252"/>
      <c r="AP42" s="252"/>
      <c r="AQ42" s="252"/>
      <c r="AR42" s="252"/>
      <c r="AS42" s="252"/>
      <c r="AT42" s="252"/>
      <c r="AU42" s="252"/>
      <c r="AV42" s="252"/>
      <c r="AW42" s="252"/>
      <c r="AX42" s="252"/>
      <c r="AY42" s="252"/>
      <c r="AZ42" s="252"/>
      <c r="BA42" s="252"/>
      <c r="BB42" s="252"/>
      <c r="BC42" s="252"/>
      <c r="BD42" s="252"/>
      <c r="BE42" s="252"/>
      <c r="BF42" s="252"/>
      <c r="BG42" s="252"/>
      <c r="BH42" s="252"/>
      <c r="BI42" s="252"/>
      <c r="BJ42" s="252"/>
      <c r="BK42" s="252"/>
      <c r="BL42" s="252"/>
      <c r="BM42" s="47"/>
      <c r="BN42" s="47"/>
      <c r="BO42" s="92"/>
      <c r="BP42" s="92"/>
      <c r="BQ42" s="92"/>
      <c r="BR42" s="92"/>
      <c r="BS42" s="92"/>
      <c r="BT42" s="92"/>
      <c r="BU42" s="92"/>
      <c r="BV42" s="92"/>
      <c r="BW42" s="92"/>
    </row>
    <row r="43" spans="1:75" s="68" customFormat="1" ht="13.9" customHeight="1">
      <c r="A43" s="67" t="s">
        <v>133</v>
      </c>
      <c r="B43" s="152">
        <f t="shared" ca="1" si="5"/>
        <v>0</v>
      </c>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c r="AG43" s="252"/>
      <c r="AH43" s="252"/>
      <c r="AI43" s="252"/>
      <c r="AJ43" s="252"/>
      <c r="AK43" s="252"/>
      <c r="AL43" s="252"/>
      <c r="AM43" s="252"/>
      <c r="AN43" s="252"/>
      <c r="AO43" s="252"/>
      <c r="AP43" s="252"/>
      <c r="AQ43" s="252"/>
      <c r="AR43" s="252"/>
      <c r="AS43" s="252"/>
      <c r="AT43" s="252"/>
      <c r="AU43" s="252"/>
      <c r="AV43" s="252"/>
      <c r="AW43" s="252"/>
      <c r="AX43" s="252"/>
      <c r="AY43" s="252"/>
      <c r="AZ43" s="252"/>
      <c r="BA43" s="252"/>
      <c r="BB43" s="252"/>
      <c r="BC43" s="252"/>
      <c r="BD43" s="252"/>
      <c r="BE43" s="252"/>
      <c r="BF43" s="252"/>
      <c r="BG43" s="252"/>
      <c r="BH43" s="252"/>
      <c r="BI43" s="252"/>
      <c r="BJ43" s="252"/>
      <c r="BK43" s="252"/>
      <c r="BL43" s="252"/>
      <c r="BM43" s="47"/>
      <c r="BN43" s="47"/>
      <c r="BO43" s="92"/>
      <c r="BP43" s="92"/>
      <c r="BQ43" s="92"/>
      <c r="BR43" s="92"/>
      <c r="BS43" s="92"/>
      <c r="BT43" s="92"/>
      <c r="BU43" s="92"/>
      <c r="BV43" s="92"/>
      <c r="BW43" s="92"/>
    </row>
    <row r="44" spans="1:75" s="68" customFormat="1" ht="13.9" customHeight="1">
      <c r="A44" s="67" t="s">
        <v>134</v>
      </c>
      <c r="B44" s="152">
        <f ca="1">SUM(OFFSET(C44,0,0,1,B$21-B$19+1))</f>
        <v>0</v>
      </c>
      <c r="C44" s="290">
        <f ca="1">IF(C$39="","",C45+C47)</f>
        <v>0</v>
      </c>
      <c r="D44" s="290">
        <f ca="1">IF(D$39="","",D45+D47)</f>
        <v>0</v>
      </c>
      <c r="E44" s="290">
        <f t="shared" ref="E44:BL44" ca="1" si="6">IF(E$39="","",E45+E47)</f>
        <v>0</v>
      </c>
      <c r="F44" s="290">
        <f t="shared" ca="1" si="6"/>
        <v>0</v>
      </c>
      <c r="G44" s="290">
        <f t="shared" ca="1" si="6"/>
        <v>0</v>
      </c>
      <c r="H44" s="290">
        <f t="shared" ca="1" si="6"/>
        <v>0</v>
      </c>
      <c r="I44" s="290">
        <f t="shared" ca="1" si="6"/>
        <v>0</v>
      </c>
      <c r="J44" s="290">
        <f t="shared" ca="1" si="6"/>
        <v>0</v>
      </c>
      <c r="K44" s="290">
        <f t="shared" ca="1" si="6"/>
        <v>0</v>
      </c>
      <c r="L44" s="290">
        <f t="shared" ca="1" si="6"/>
        <v>0</v>
      </c>
      <c r="M44" s="290">
        <f t="shared" ca="1" si="6"/>
        <v>0</v>
      </c>
      <c r="N44" s="290">
        <f t="shared" ca="1" si="6"/>
        <v>0</v>
      </c>
      <c r="O44" s="290">
        <f t="shared" ca="1" si="6"/>
        <v>0</v>
      </c>
      <c r="P44" s="290">
        <f t="shared" ca="1" si="6"/>
        <v>0</v>
      </c>
      <c r="Q44" s="290">
        <f t="shared" ca="1" si="6"/>
        <v>0</v>
      </c>
      <c r="R44" s="290">
        <f t="shared" ca="1" si="6"/>
        <v>0</v>
      </c>
      <c r="S44" s="290">
        <f t="shared" ca="1" si="6"/>
        <v>0</v>
      </c>
      <c r="T44" s="290">
        <f t="shared" ca="1" si="6"/>
        <v>0</v>
      </c>
      <c r="U44" s="290">
        <f t="shared" ca="1" si="6"/>
        <v>0</v>
      </c>
      <c r="V44" s="290">
        <f t="shared" ca="1" si="6"/>
        <v>0</v>
      </c>
      <c r="W44" s="290">
        <f t="shared" ca="1" si="6"/>
        <v>0</v>
      </c>
      <c r="X44" s="290">
        <f t="shared" ca="1" si="6"/>
        <v>0</v>
      </c>
      <c r="Y44" s="290">
        <f t="shared" ca="1" si="6"/>
        <v>0</v>
      </c>
      <c r="Z44" s="290">
        <f t="shared" ca="1" si="6"/>
        <v>0</v>
      </c>
      <c r="AA44" s="290">
        <f t="shared" ca="1" si="6"/>
        <v>0</v>
      </c>
      <c r="AB44" s="290">
        <f t="shared" ca="1" si="6"/>
        <v>0</v>
      </c>
      <c r="AC44" s="290">
        <f t="shared" ca="1" si="6"/>
        <v>0</v>
      </c>
      <c r="AD44" s="290">
        <f t="shared" ca="1" si="6"/>
        <v>0</v>
      </c>
      <c r="AE44" s="290">
        <f t="shared" ca="1" si="6"/>
        <v>0</v>
      </c>
      <c r="AF44" s="290">
        <f t="shared" ca="1" si="6"/>
        <v>0</v>
      </c>
      <c r="AG44" s="290">
        <f t="shared" ca="1" si="6"/>
        <v>0</v>
      </c>
      <c r="AH44" s="290">
        <f t="shared" ca="1" si="6"/>
        <v>0</v>
      </c>
      <c r="AI44" s="290">
        <f t="shared" ca="1" si="6"/>
        <v>0</v>
      </c>
      <c r="AJ44" s="290">
        <f t="shared" ca="1" si="6"/>
        <v>0</v>
      </c>
      <c r="AK44" s="290">
        <f t="shared" ca="1" si="6"/>
        <v>0</v>
      </c>
      <c r="AL44" s="290">
        <f t="shared" ca="1" si="6"/>
        <v>0</v>
      </c>
      <c r="AM44" s="290">
        <f t="shared" ca="1" si="6"/>
        <v>0</v>
      </c>
      <c r="AN44" s="290">
        <f t="shared" ca="1" si="6"/>
        <v>0</v>
      </c>
      <c r="AO44" s="290">
        <f t="shared" ca="1" si="6"/>
        <v>0</v>
      </c>
      <c r="AP44" s="290">
        <f t="shared" ca="1" si="6"/>
        <v>0</v>
      </c>
      <c r="AQ44" s="290">
        <f t="shared" ca="1" si="6"/>
        <v>0</v>
      </c>
      <c r="AR44" s="290">
        <f t="shared" ca="1" si="6"/>
        <v>0</v>
      </c>
      <c r="AS44" s="290">
        <f t="shared" ca="1" si="6"/>
        <v>0</v>
      </c>
      <c r="AT44" s="290">
        <f t="shared" ca="1" si="6"/>
        <v>0</v>
      </c>
      <c r="AU44" s="290">
        <f t="shared" ca="1" si="6"/>
        <v>0</v>
      </c>
      <c r="AV44" s="290">
        <f t="shared" ca="1" si="6"/>
        <v>0</v>
      </c>
      <c r="AW44" s="290">
        <f t="shared" ca="1" si="6"/>
        <v>0</v>
      </c>
      <c r="AX44" s="290">
        <f t="shared" ca="1" si="6"/>
        <v>0</v>
      </c>
      <c r="AY44" s="290">
        <f t="shared" ca="1" si="6"/>
        <v>0</v>
      </c>
      <c r="AZ44" s="290">
        <f t="shared" ca="1" si="6"/>
        <v>0</v>
      </c>
      <c r="BA44" s="290">
        <f t="shared" ca="1" si="6"/>
        <v>0</v>
      </c>
      <c r="BB44" s="290">
        <f t="shared" ca="1" si="6"/>
        <v>0</v>
      </c>
      <c r="BC44" s="290">
        <f t="shared" ca="1" si="6"/>
        <v>0</v>
      </c>
      <c r="BD44" s="290">
        <f t="shared" ca="1" si="6"/>
        <v>0</v>
      </c>
      <c r="BE44" s="290">
        <f t="shared" ca="1" si="6"/>
        <v>0</v>
      </c>
      <c r="BF44" s="290">
        <f t="shared" ca="1" si="6"/>
        <v>0</v>
      </c>
      <c r="BG44" s="290">
        <f t="shared" ca="1" si="6"/>
        <v>0</v>
      </c>
      <c r="BH44" s="290">
        <f t="shared" ca="1" si="6"/>
        <v>0</v>
      </c>
      <c r="BI44" s="290">
        <f t="shared" ca="1" si="6"/>
        <v>0</v>
      </c>
      <c r="BJ44" s="290">
        <f t="shared" ca="1" si="6"/>
        <v>0</v>
      </c>
      <c r="BK44" s="290">
        <f t="shared" ca="1" si="6"/>
        <v>0</v>
      </c>
      <c r="BL44" s="290">
        <f t="shared" ca="1" si="6"/>
        <v>0</v>
      </c>
      <c r="BM44" s="47"/>
      <c r="BN44" s="47"/>
      <c r="BO44" s="92"/>
      <c r="BP44" s="92"/>
      <c r="BQ44" s="92"/>
      <c r="BR44" s="92"/>
      <c r="BS44" s="92"/>
      <c r="BT44" s="92"/>
      <c r="BU44" s="92"/>
      <c r="BV44" s="92"/>
      <c r="BW44" s="92"/>
    </row>
    <row r="45" spans="1:75" s="329" customFormat="1" ht="13.9" customHeight="1">
      <c r="A45" s="327" t="s">
        <v>143</v>
      </c>
      <c r="B45" s="366">
        <f ca="1">SUM(OFFSET(C45,0,0,1,B$21-B$19+1))</f>
        <v>0</v>
      </c>
      <c r="C45" s="328"/>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c r="AH45" s="328"/>
      <c r="AI45" s="328"/>
      <c r="AJ45" s="328"/>
      <c r="AK45" s="328"/>
      <c r="AL45" s="328"/>
      <c r="AM45" s="328"/>
      <c r="AN45" s="328"/>
      <c r="AO45" s="328"/>
      <c r="AP45" s="328"/>
      <c r="AQ45" s="328"/>
      <c r="AR45" s="328"/>
      <c r="AS45" s="328"/>
      <c r="AT45" s="328"/>
      <c r="AU45" s="328"/>
      <c r="AV45" s="328"/>
      <c r="AW45" s="328"/>
      <c r="AX45" s="328"/>
      <c r="AY45" s="328"/>
      <c r="AZ45" s="328"/>
      <c r="BA45" s="328"/>
      <c r="BB45" s="328"/>
      <c r="BC45" s="328"/>
      <c r="BD45" s="328"/>
      <c r="BE45" s="328"/>
      <c r="BF45" s="328"/>
      <c r="BG45" s="328"/>
      <c r="BH45" s="328"/>
      <c r="BI45" s="328"/>
      <c r="BJ45" s="328"/>
      <c r="BK45" s="328"/>
      <c r="BL45" s="328"/>
    </row>
    <row r="46" spans="1:75" s="329" customFormat="1" ht="13.9" customHeight="1">
      <c r="A46" s="327" t="s">
        <v>144</v>
      </c>
      <c r="B46" s="367">
        <f t="shared" ca="1" si="5"/>
        <v>0</v>
      </c>
      <c r="C46" s="361"/>
      <c r="D46" s="361"/>
      <c r="E46" s="361"/>
      <c r="F46" s="361"/>
      <c r="G46" s="361"/>
      <c r="H46" s="361"/>
      <c r="I46" s="361"/>
      <c r="J46" s="361"/>
      <c r="K46" s="361"/>
      <c r="L46" s="361"/>
      <c r="M46" s="361"/>
      <c r="N46" s="361"/>
      <c r="O46" s="361"/>
      <c r="P46" s="361"/>
      <c r="Q46" s="361"/>
      <c r="R46" s="361"/>
      <c r="S46" s="361"/>
      <c r="T46" s="361"/>
      <c r="U46" s="361"/>
      <c r="V46" s="361"/>
      <c r="W46" s="361"/>
      <c r="X46" s="361"/>
      <c r="Y46" s="361"/>
      <c r="Z46" s="361"/>
      <c r="AA46" s="361"/>
      <c r="AB46" s="361"/>
      <c r="AC46" s="361"/>
      <c r="AD46" s="361"/>
      <c r="AE46" s="361"/>
      <c r="AF46" s="361"/>
      <c r="AG46" s="361"/>
      <c r="AH46" s="361"/>
      <c r="AI46" s="361"/>
      <c r="AJ46" s="361"/>
      <c r="AK46" s="361"/>
      <c r="AL46" s="361"/>
      <c r="AM46" s="361"/>
      <c r="AN46" s="361"/>
      <c r="AO46" s="361"/>
      <c r="AP46" s="361"/>
      <c r="AQ46" s="361"/>
      <c r="AR46" s="361"/>
      <c r="AS46" s="361"/>
      <c r="AT46" s="361"/>
      <c r="AU46" s="361"/>
      <c r="AV46" s="361"/>
      <c r="AW46" s="361"/>
      <c r="AX46" s="361"/>
      <c r="AY46" s="361"/>
      <c r="AZ46" s="361"/>
      <c r="BA46" s="361"/>
      <c r="BB46" s="361"/>
      <c r="BC46" s="361"/>
      <c r="BD46" s="361"/>
      <c r="BE46" s="361"/>
      <c r="BF46" s="361"/>
      <c r="BG46" s="361"/>
      <c r="BH46" s="361"/>
      <c r="BI46" s="361"/>
      <c r="BJ46" s="361"/>
      <c r="BK46" s="361"/>
      <c r="BL46" s="361"/>
    </row>
    <row r="47" spans="1:75" s="329" customFormat="1" ht="13.9" customHeight="1">
      <c r="A47" s="327" t="s">
        <v>145</v>
      </c>
      <c r="B47" s="366">
        <f t="shared" ca="1" si="5"/>
        <v>0</v>
      </c>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c r="AP47" s="328"/>
      <c r="AQ47" s="328"/>
      <c r="AR47" s="328"/>
      <c r="AS47" s="328"/>
      <c r="AT47" s="328"/>
      <c r="AU47" s="328"/>
      <c r="AV47" s="328"/>
      <c r="AW47" s="328"/>
      <c r="AX47" s="328"/>
      <c r="AY47" s="328"/>
      <c r="AZ47" s="328"/>
      <c r="BA47" s="328"/>
      <c r="BB47" s="328"/>
      <c r="BC47" s="328"/>
      <c r="BD47" s="328"/>
      <c r="BE47" s="328"/>
      <c r="BF47" s="328"/>
      <c r="BG47" s="328"/>
      <c r="BH47" s="328"/>
      <c r="BI47" s="328"/>
      <c r="BJ47" s="328"/>
      <c r="BK47" s="328"/>
      <c r="BL47" s="328"/>
    </row>
    <row r="48" spans="1:75" s="68" customFormat="1" ht="13.9" customHeight="1">
      <c r="A48" s="67" t="s">
        <v>135</v>
      </c>
      <c r="B48" s="152">
        <f t="shared" ca="1" si="5"/>
        <v>0</v>
      </c>
      <c r="C48" s="252"/>
      <c r="D48" s="252"/>
      <c r="E48" s="252"/>
      <c r="F48" s="252"/>
      <c r="G48" s="252"/>
      <c r="H48" s="252"/>
      <c r="I48" s="252"/>
      <c r="J48" s="252"/>
      <c r="K48" s="252"/>
      <c r="L48" s="252"/>
      <c r="M48" s="252"/>
      <c r="N48" s="252"/>
      <c r="O48" s="252"/>
      <c r="P48" s="252"/>
      <c r="Q48" s="252"/>
      <c r="R48" s="252"/>
      <c r="S48" s="252"/>
      <c r="T48" s="252"/>
      <c r="U48" s="252"/>
      <c r="V48" s="252"/>
      <c r="W48" s="252"/>
      <c r="X48" s="252"/>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2"/>
      <c r="BI48" s="252"/>
      <c r="BJ48" s="252"/>
      <c r="BK48" s="252"/>
      <c r="BL48" s="252"/>
      <c r="BM48" s="47"/>
      <c r="BN48" s="47"/>
      <c r="BO48" s="92"/>
      <c r="BP48" s="92"/>
      <c r="BQ48" s="92"/>
      <c r="BR48" s="92"/>
      <c r="BS48" s="92"/>
      <c r="BT48" s="92"/>
      <c r="BU48" s="92"/>
      <c r="BV48" s="92"/>
      <c r="BW48" s="92"/>
    </row>
    <row r="49" spans="1:75" s="47" customFormat="1" ht="13.9" customHeight="1">
      <c r="A49" s="63"/>
      <c r="B49" s="46"/>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row>
    <row r="50" spans="1:75" s="68" customFormat="1" ht="13.9" customHeight="1">
      <c r="A50" s="67" t="s">
        <v>169</v>
      </c>
      <c r="B50" s="152">
        <f t="shared" ref="B50" ca="1" si="7">SUM(OFFSET(C50,0,0,1,B$21-B$19+1))</f>
        <v>0</v>
      </c>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c r="BM50" s="47"/>
      <c r="BN50" s="47"/>
      <c r="BO50" s="92"/>
      <c r="BP50" s="92"/>
      <c r="BQ50" s="92"/>
      <c r="BR50" s="92"/>
      <c r="BS50" s="92"/>
      <c r="BT50" s="92"/>
      <c r="BU50" s="92"/>
      <c r="BV50" s="92"/>
      <c r="BW50" s="92"/>
    </row>
    <row r="51" spans="1:75" s="47" customFormat="1" ht="13.9" customHeight="1">
      <c r="A51" s="63"/>
      <c r="B51" s="46"/>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row>
    <row r="52" spans="1:75" ht="13.9" customHeight="1">
      <c r="A52" s="64" t="s">
        <v>168</v>
      </c>
      <c r="B52" s="65"/>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47"/>
      <c r="BN52" s="47"/>
      <c r="BO52" s="47"/>
      <c r="BP52" s="47"/>
      <c r="BQ52" s="47"/>
      <c r="BR52" s="47"/>
      <c r="BS52" s="47"/>
      <c r="BT52" s="47"/>
      <c r="BU52" s="47"/>
      <c r="BV52" s="47"/>
      <c r="BW52" s="47"/>
    </row>
    <row r="53" spans="1:75" s="68" customFormat="1" ht="13.9" customHeight="1">
      <c r="A53" s="67" t="s">
        <v>136</v>
      </c>
      <c r="B53" s="152">
        <f ca="1">SUM(OFFSET(C53,0,0,1,B$21-B$19+1))</f>
        <v>0</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252"/>
      <c r="AC53" s="252"/>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52"/>
      <c r="BF53" s="252"/>
      <c r="BG53" s="252"/>
      <c r="BH53" s="252"/>
      <c r="BI53" s="252"/>
      <c r="BJ53" s="252"/>
      <c r="BK53" s="252"/>
      <c r="BL53" s="252"/>
      <c r="BM53" s="47"/>
      <c r="BN53" s="47"/>
      <c r="BO53" s="92"/>
      <c r="BP53" s="92"/>
      <c r="BQ53" s="92"/>
      <c r="BR53" s="92"/>
      <c r="BS53" s="92"/>
      <c r="BT53" s="92"/>
      <c r="BU53" s="92"/>
      <c r="BV53" s="92"/>
      <c r="BW53" s="92"/>
    </row>
    <row r="54" spans="1:75" s="68" customFormat="1" ht="13.9" customHeight="1">
      <c r="A54" s="67" t="s">
        <v>137</v>
      </c>
      <c r="B54" s="152">
        <f t="shared" ref="B54:B64" ca="1" si="8">SUM(OFFSET(C54,0,0,1,B$21-B$19+1))</f>
        <v>0</v>
      </c>
      <c r="C54" s="252"/>
      <c r="D54" s="252"/>
      <c r="E54" s="252"/>
      <c r="F54" s="252"/>
      <c r="G54" s="252"/>
      <c r="H54" s="252"/>
      <c r="I54" s="252"/>
      <c r="J54" s="252"/>
      <c r="K54" s="252"/>
      <c r="L54" s="252"/>
      <c r="M54" s="252"/>
      <c r="N54" s="252"/>
      <c r="O54" s="252"/>
      <c r="P54" s="252"/>
      <c r="Q54" s="252"/>
      <c r="R54" s="252"/>
      <c r="S54" s="252"/>
      <c r="T54" s="252"/>
      <c r="U54" s="252"/>
      <c r="V54" s="252"/>
      <c r="W54" s="252"/>
      <c r="X54" s="252"/>
      <c r="Y54" s="252"/>
      <c r="Z54" s="252"/>
      <c r="AA54" s="252"/>
      <c r="AB54" s="252"/>
      <c r="AC54" s="252"/>
      <c r="AD54" s="252"/>
      <c r="AE54" s="252"/>
      <c r="AF54" s="252"/>
      <c r="AG54" s="252"/>
      <c r="AH54" s="252"/>
      <c r="AI54" s="252"/>
      <c r="AJ54" s="252"/>
      <c r="AK54" s="252"/>
      <c r="AL54" s="252"/>
      <c r="AM54" s="252"/>
      <c r="AN54" s="252"/>
      <c r="AO54" s="252"/>
      <c r="AP54" s="252"/>
      <c r="AQ54" s="252"/>
      <c r="AR54" s="252"/>
      <c r="AS54" s="252"/>
      <c r="AT54" s="252"/>
      <c r="AU54" s="252"/>
      <c r="AV54" s="252"/>
      <c r="AW54" s="252"/>
      <c r="AX54" s="252"/>
      <c r="AY54" s="252"/>
      <c r="AZ54" s="252"/>
      <c r="BA54" s="252"/>
      <c r="BB54" s="252"/>
      <c r="BC54" s="252"/>
      <c r="BD54" s="252"/>
      <c r="BE54" s="252"/>
      <c r="BF54" s="252"/>
      <c r="BG54" s="252"/>
      <c r="BH54" s="252"/>
      <c r="BI54" s="252"/>
      <c r="BJ54" s="252"/>
      <c r="BK54" s="252"/>
      <c r="BL54" s="252"/>
      <c r="BM54" s="47"/>
      <c r="BN54" s="47"/>
      <c r="BO54" s="92"/>
      <c r="BP54" s="92"/>
      <c r="BQ54" s="92"/>
      <c r="BR54" s="92"/>
      <c r="BS54" s="92"/>
      <c r="BT54" s="92"/>
      <c r="BU54" s="92"/>
      <c r="BV54" s="92"/>
      <c r="BW54" s="92"/>
    </row>
    <row r="55" spans="1:75" s="68" customFormat="1" ht="13.9" customHeight="1">
      <c r="A55" s="69" t="s">
        <v>79</v>
      </c>
      <c r="B55" s="152">
        <f t="shared" ca="1" si="8"/>
        <v>0</v>
      </c>
      <c r="C55" s="290">
        <f ca="1">IF(C$34="","",IFERROR(INDEX(Depreciation!$C174:$C235,MATCH('Factual scenario'!C$34,Depreciation!$B$174:$B$235,0),0),""))</f>
        <v>0</v>
      </c>
      <c r="D55" s="290">
        <f ca="1">IF(D$34="","",IFERROR(INDEX(Depreciation!$C174:$C235,MATCH('Factual scenario'!D$34,Depreciation!$B$174:$B$235,0),0),""))</f>
        <v>0</v>
      </c>
      <c r="E55" s="290">
        <f ca="1">IF(E$34="","",IFERROR(INDEX(Depreciation!$C174:$C235,MATCH('Factual scenario'!E$34,Depreciation!$B$174:$B$235,0),0),""))</f>
        <v>0</v>
      </c>
      <c r="F55" s="290">
        <f ca="1">IF(F$34="","",IFERROR(INDEX(Depreciation!$C174:$C235,MATCH('Factual scenario'!F$34,Depreciation!$B$174:$B$235,0),0),""))</f>
        <v>0</v>
      </c>
      <c r="G55" s="290">
        <f ca="1">IF(G$34="","",IFERROR(INDEX(Depreciation!$C174:$C235,MATCH('Factual scenario'!G$34,Depreciation!$B$174:$B$235,0),0),""))</f>
        <v>0</v>
      </c>
      <c r="H55" s="290">
        <f ca="1">IF(H$34="","",IFERROR(INDEX(Depreciation!$C174:$C235,MATCH('Factual scenario'!H$34,Depreciation!$B$174:$B$235,0),0),""))</f>
        <v>0</v>
      </c>
      <c r="I55" s="290">
        <f ca="1">IF(I$34="","",IFERROR(INDEX(Depreciation!$C174:$C235,MATCH('Factual scenario'!I$34,Depreciation!$B$174:$B$235,0),0),""))</f>
        <v>0</v>
      </c>
      <c r="J55" s="290">
        <f ca="1">IF(J$34="","",IFERROR(INDEX(Depreciation!$C174:$C235,MATCH('Factual scenario'!J$34,Depreciation!$B$174:$B$235,0),0),""))</f>
        <v>0</v>
      </c>
      <c r="K55" s="290">
        <f ca="1">IF(K$34="","",IFERROR(INDEX(Depreciation!$C174:$C235,MATCH('Factual scenario'!K$34,Depreciation!$B$174:$B$235,0),0),""))</f>
        <v>0</v>
      </c>
      <c r="L55" s="290">
        <f ca="1">IF(L$34="","",IFERROR(INDEX(Depreciation!$C174:$C235,MATCH('Factual scenario'!L$34,Depreciation!$B$174:$B$235,0),0),""))</f>
        <v>0</v>
      </c>
      <c r="M55" s="290">
        <f ca="1">IF(M$34="","",IFERROR(INDEX(Depreciation!$C174:$C235,MATCH('Factual scenario'!M$34,Depreciation!$B$174:$B$235,0),0),""))</f>
        <v>0</v>
      </c>
      <c r="N55" s="290">
        <f ca="1">IF(N$34="","",IFERROR(INDEX(Depreciation!$C174:$C235,MATCH('Factual scenario'!N$34,Depreciation!$B$174:$B$235,0),0),""))</f>
        <v>0</v>
      </c>
      <c r="O55" s="290">
        <f ca="1">IF(O$34="","",IFERROR(INDEX(Depreciation!$C174:$C235,MATCH('Factual scenario'!O$34,Depreciation!$B$174:$B$235,0),0),""))</f>
        <v>0</v>
      </c>
      <c r="P55" s="290">
        <f ca="1">IF(P$34="","",IFERROR(INDEX(Depreciation!$C174:$C235,MATCH('Factual scenario'!P$34,Depreciation!$B$174:$B$235,0),0),""))</f>
        <v>0</v>
      </c>
      <c r="Q55" s="290">
        <f ca="1">IF(Q$34="","",IFERROR(INDEX(Depreciation!$C174:$C235,MATCH('Factual scenario'!Q$34,Depreciation!$B$174:$B$235,0),0),""))</f>
        <v>0</v>
      </c>
      <c r="R55" s="290">
        <f ca="1">IF(R$34="","",IFERROR(INDEX(Depreciation!$C174:$C235,MATCH('Factual scenario'!R$34,Depreciation!$B$174:$B$235,0),0),""))</f>
        <v>0</v>
      </c>
      <c r="S55" s="290">
        <f ca="1">IF(S$34="","",IFERROR(INDEX(Depreciation!$C174:$C235,MATCH('Factual scenario'!S$34,Depreciation!$B$174:$B$235,0),0),""))</f>
        <v>0</v>
      </c>
      <c r="T55" s="290">
        <f ca="1">IF(T$34="","",IFERROR(INDEX(Depreciation!$C174:$C235,MATCH('Factual scenario'!T$34,Depreciation!$B$174:$B$235,0),0),""))</f>
        <v>0</v>
      </c>
      <c r="U55" s="290">
        <f ca="1">IF(U$34="","",IFERROR(INDEX(Depreciation!$C174:$C235,MATCH('Factual scenario'!U$34,Depreciation!$B$174:$B$235,0),0),""))</f>
        <v>0</v>
      </c>
      <c r="V55" s="290">
        <f ca="1">IF(V$34="","",IFERROR(INDEX(Depreciation!$C174:$C235,MATCH('Factual scenario'!V$34,Depreciation!$B$174:$B$235,0),0),""))</f>
        <v>0</v>
      </c>
      <c r="W55" s="290">
        <f ca="1">IF(W$34="","",IFERROR(INDEX(Depreciation!$C174:$C235,MATCH('Factual scenario'!W$34,Depreciation!$B$174:$B$235,0),0),""))</f>
        <v>0</v>
      </c>
      <c r="X55" s="290">
        <f ca="1">IF(X$34="","",IFERROR(INDEX(Depreciation!$C174:$C235,MATCH('Factual scenario'!X$34,Depreciation!$B$174:$B$235,0),0),""))</f>
        <v>0</v>
      </c>
      <c r="Y55" s="290">
        <f ca="1">IF(Y$34="","",IFERROR(INDEX(Depreciation!$C174:$C235,MATCH('Factual scenario'!Y$34,Depreciation!$B$174:$B$235,0),0),""))</f>
        <v>0</v>
      </c>
      <c r="Z55" s="290">
        <f ca="1">IF(Z$34="","",IFERROR(INDEX(Depreciation!$C174:$C235,MATCH('Factual scenario'!Z$34,Depreciation!$B$174:$B$235,0),0),""))</f>
        <v>0</v>
      </c>
      <c r="AA55" s="290">
        <f ca="1">IF(AA$34="","",IFERROR(INDEX(Depreciation!$C174:$C235,MATCH('Factual scenario'!AA$34,Depreciation!$B$174:$B$235,0),0),""))</f>
        <v>0</v>
      </c>
      <c r="AB55" s="290">
        <f ca="1">IF(AB$34="","",IFERROR(INDEX(Depreciation!$C174:$C235,MATCH('Factual scenario'!AB$34,Depreciation!$B$174:$B$235,0),0),""))</f>
        <v>0</v>
      </c>
      <c r="AC55" s="290">
        <f ca="1">IF(AC$34="","",IFERROR(INDEX(Depreciation!$C174:$C235,MATCH('Factual scenario'!AC$34,Depreciation!$B$174:$B$235,0),0),""))</f>
        <v>0</v>
      </c>
      <c r="AD55" s="290">
        <f ca="1">IF(AD$34="","",IFERROR(INDEX(Depreciation!$C174:$C235,MATCH('Factual scenario'!AD$34,Depreciation!$B$174:$B$235,0),0),""))</f>
        <v>0</v>
      </c>
      <c r="AE55" s="290">
        <f ca="1">IF(AE$34="","",IFERROR(INDEX(Depreciation!$C174:$C235,MATCH('Factual scenario'!AE$34,Depreciation!$B$174:$B$235,0),0),""))</f>
        <v>0</v>
      </c>
      <c r="AF55" s="290">
        <f ca="1">IF(AF$34="","",IFERROR(INDEX(Depreciation!$C174:$C235,MATCH('Factual scenario'!AF$34,Depreciation!$B$174:$B$235,0),0),""))</f>
        <v>0</v>
      </c>
      <c r="AG55" s="290">
        <f ca="1">IF(AG$34="","",IFERROR(INDEX(Depreciation!$C174:$C235,MATCH('Factual scenario'!AG$34,Depreciation!$B$174:$B$235,0),0),""))</f>
        <v>0</v>
      </c>
      <c r="AH55" s="290">
        <f ca="1">IF(AH$34="","",IFERROR(INDEX(Depreciation!$C174:$C235,MATCH('Factual scenario'!AH$34,Depreciation!$B$174:$B$235,0),0),""))</f>
        <v>0</v>
      </c>
      <c r="AI55" s="290">
        <f ca="1">IF(AI$34="","",IFERROR(INDEX(Depreciation!$C174:$C235,MATCH('Factual scenario'!AI$34,Depreciation!$B$174:$B$235,0),0),""))</f>
        <v>0</v>
      </c>
      <c r="AJ55" s="290">
        <f ca="1">IF(AJ$34="","",IFERROR(INDEX(Depreciation!$C174:$C235,MATCH('Factual scenario'!AJ$34,Depreciation!$B$174:$B$235,0),0),""))</f>
        <v>0</v>
      </c>
      <c r="AK55" s="290">
        <f ca="1">IF(AK$34="","",IFERROR(INDEX(Depreciation!$C174:$C235,MATCH('Factual scenario'!AK$34,Depreciation!$B$174:$B$235,0),0),""))</f>
        <v>0</v>
      </c>
      <c r="AL55" s="290">
        <f ca="1">IF(AL$34="","",IFERROR(INDEX(Depreciation!$C174:$C235,MATCH('Factual scenario'!AL$34,Depreciation!$B$174:$B$235,0),0),""))</f>
        <v>0</v>
      </c>
      <c r="AM55" s="290">
        <f ca="1">IF(AM$34="","",IFERROR(INDEX(Depreciation!$C174:$C235,MATCH('Factual scenario'!AM$34,Depreciation!$B$174:$B$235,0),0),""))</f>
        <v>0</v>
      </c>
      <c r="AN55" s="290">
        <f ca="1">IF(AN$34="","",IFERROR(INDEX(Depreciation!$C174:$C235,MATCH('Factual scenario'!AN$34,Depreciation!$B$174:$B$235,0),0),""))</f>
        <v>0</v>
      </c>
      <c r="AO55" s="290">
        <f ca="1">IF(AO$34="","",IFERROR(INDEX(Depreciation!$C174:$C235,MATCH('Factual scenario'!AO$34,Depreciation!$B$174:$B$235,0),0),""))</f>
        <v>0</v>
      </c>
      <c r="AP55" s="290">
        <f ca="1">IF(AP$34="","",IFERROR(INDEX(Depreciation!$C174:$C235,MATCH('Factual scenario'!AP$34,Depreciation!$B$174:$B$235,0),0),""))</f>
        <v>0</v>
      </c>
      <c r="AQ55" s="290">
        <f ca="1">IF(AQ$34="","",IFERROR(INDEX(Depreciation!$C174:$C235,MATCH('Factual scenario'!AQ$34,Depreciation!$B$174:$B$235,0),0),""))</f>
        <v>0</v>
      </c>
      <c r="AR55" s="290">
        <f ca="1">IF(AR$34="","",IFERROR(INDEX(Depreciation!$C174:$C235,MATCH('Factual scenario'!AR$34,Depreciation!$B$174:$B$235,0),0),""))</f>
        <v>0</v>
      </c>
      <c r="AS55" s="290">
        <f ca="1">IF(AS$34="","",IFERROR(INDEX(Depreciation!$C174:$C235,MATCH('Factual scenario'!AS$34,Depreciation!$B$174:$B$235,0),0),""))</f>
        <v>0</v>
      </c>
      <c r="AT55" s="290">
        <f ca="1">IF(AT$34="","",IFERROR(INDEX(Depreciation!$C174:$C235,MATCH('Factual scenario'!AT$34,Depreciation!$B$174:$B$235,0),0),""))</f>
        <v>0</v>
      </c>
      <c r="AU55" s="290">
        <f ca="1">IF(AU$34="","",IFERROR(INDEX(Depreciation!$C174:$C235,MATCH('Factual scenario'!AU$34,Depreciation!$B$174:$B$235,0),0),""))</f>
        <v>0</v>
      </c>
      <c r="AV55" s="290">
        <f ca="1">IF(AV$34="","",IFERROR(INDEX(Depreciation!$C174:$C235,MATCH('Factual scenario'!AV$34,Depreciation!$B$174:$B$235,0),0),""))</f>
        <v>0</v>
      </c>
      <c r="AW55" s="290">
        <f ca="1">IF(AW$34="","",IFERROR(INDEX(Depreciation!$C174:$C235,MATCH('Factual scenario'!AW$34,Depreciation!$B$174:$B$235,0),0),""))</f>
        <v>0</v>
      </c>
      <c r="AX55" s="290">
        <f ca="1">IF(AX$34="","",IFERROR(INDEX(Depreciation!$C174:$C235,MATCH('Factual scenario'!AX$34,Depreciation!$B$174:$B$235,0),0),""))</f>
        <v>0</v>
      </c>
      <c r="AY55" s="290">
        <f ca="1">IF(AY$34="","",IFERROR(INDEX(Depreciation!$C174:$C235,MATCH('Factual scenario'!AY$34,Depreciation!$B$174:$B$235,0),0),""))</f>
        <v>0</v>
      </c>
      <c r="AZ55" s="290">
        <f ca="1">IF(AZ$34="","",IFERROR(INDEX(Depreciation!$C174:$C235,MATCH('Factual scenario'!AZ$34,Depreciation!$B$174:$B$235,0),0),""))</f>
        <v>0</v>
      </c>
      <c r="BA55" s="290">
        <f ca="1">IF(BA$34="","",IFERROR(INDEX(Depreciation!$C174:$C235,MATCH('Factual scenario'!BA$34,Depreciation!$B$174:$B$235,0),0),""))</f>
        <v>0</v>
      </c>
      <c r="BB55" s="290">
        <f ca="1">IF(BB$34="","",IFERROR(INDEX(Depreciation!$C174:$C235,MATCH('Factual scenario'!BB$34,Depreciation!$B$174:$B$235,0),0),""))</f>
        <v>0</v>
      </c>
      <c r="BC55" s="290">
        <f ca="1">IF(BC$34="","",IFERROR(INDEX(Depreciation!$C174:$C235,MATCH('Factual scenario'!BC$34,Depreciation!$B$174:$B$235,0),0),""))</f>
        <v>0</v>
      </c>
      <c r="BD55" s="290">
        <f ca="1">IF(BD$34="","",IFERROR(INDEX(Depreciation!$C174:$C235,MATCH('Factual scenario'!BD$34,Depreciation!$B$174:$B$235,0),0),""))</f>
        <v>0</v>
      </c>
      <c r="BE55" s="290">
        <f ca="1">IF(BE$34="","",IFERROR(INDEX(Depreciation!$C174:$C235,MATCH('Factual scenario'!BE$34,Depreciation!$B$174:$B$235,0),0),""))</f>
        <v>0</v>
      </c>
      <c r="BF55" s="290">
        <f ca="1">IF(BF$34="","",IFERROR(INDEX(Depreciation!$C174:$C235,MATCH('Factual scenario'!BF$34,Depreciation!$B$174:$B$235,0),0),""))</f>
        <v>0</v>
      </c>
      <c r="BG55" s="290">
        <f ca="1">IF(BG$34="","",IFERROR(INDEX(Depreciation!$C174:$C235,MATCH('Factual scenario'!BG$34,Depreciation!$B$174:$B$235,0),0),""))</f>
        <v>0</v>
      </c>
      <c r="BH55" s="290">
        <f ca="1">IF(BH$34="","",IFERROR(INDEX(Depreciation!$C174:$C235,MATCH('Factual scenario'!BH$34,Depreciation!$B$174:$B$235,0),0),""))</f>
        <v>0</v>
      </c>
      <c r="BI55" s="290">
        <f ca="1">IF(BI$34="","",IFERROR(INDEX(Depreciation!$C174:$C235,MATCH('Factual scenario'!BI$34,Depreciation!$B$174:$B$235,0),0),""))</f>
        <v>0</v>
      </c>
      <c r="BJ55" s="290">
        <f ca="1">IF(BJ$34="","",IFERROR(INDEX(Depreciation!$C174:$C235,MATCH('Factual scenario'!BJ$34,Depreciation!$B$174:$B$235,0),0),""))</f>
        <v>0</v>
      </c>
      <c r="BK55" s="290">
        <f ca="1">IF(BK$34="","",IFERROR(INDEX(Depreciation!$C174:$C235,MATCH('Factual scenario'!BK$34,Depreciation!$B$174:$B$235,0),0),""))</f>
        <v>0</v>
      </c>
      <c r="BL55" s="290">
        <f ca="1">IF(BL$34="","",IFERROR(INDEX(Depreciation!$C174:$C235,MATCH('Factual scenario'!BL$34,Depreciation!$B$174:$B$235,0),0),""))</f>
        <v>0</v>
      </c>
      <c r="BM55" s="47"/>
      <c r="BN55" s="47"/>
      <c r="BO55" s="92"/>
      <c r="BP55" s="92"/>
      <c r="BQ55" s="92"/>
      <c r="BR55" s="92"/>
      <c r="BS55" s="92"/>
      <c r="BT55" s="92"/>
      <c r="BU55" s="92"/>
      <c r="BV55" s="92"/>
      <c r="BW55" s="92"/>
    </row>
    <row r="56" spans="1:75" s="68" customFormat="1" ht="13.9" customHeight="1">
      <c r="A56" s="67" t="s">
        <v>138</v>
      </c>
      <c r="B56" s="152">
        <f t="shared" ca="1" si="8"/>
        <v>0</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2"/>
      <c r="AL56" s="252"/>
      <c r="AM56" s="252"/>
      <c r="AN56" s="252"/>
      <c r="AO56" s="252"/>
      <c r="AP56" s="252"/>
      <c r="AQ56" s="252"/>
      <c r="AR56" s="252"/>
      <c r="AS56" s="252"/>
      <c r="AT56" s="252"/>
      <c r="AU56" s="252"/>
      <c r="AV56" s="252"/>
      <c r="AW56" s="252"/>
      <c r="AX56" s="252"/>
      <c r="AY56" s="252"/>
      <c r="AZ56" s="252"/>
      <c r="BA56" s="252"/>
      <c r="BB56" s="252"/>
      <c r="BC56" s="252"/>
      <c r="BD56" s="252"/>
      <c r="BE56" s="252"/>
      <c r="BF56" s="252"/>
      <c r="BG56" s="252"/>
      <c r="BH56" s="252"/>
      <c r="BI56" s="252"/>
      <c r="BJ56" s="252"/>
      <c r="BK56" s="252"/>
      <c r="BL56" s="252"/>
      <c r="BM56" s="303"/>
      <c r="BN56" s="303"/>
      <c r="BO56" s="303"/>
      <c r="BP56" s="303"/>
      <c r="BQ56" s="303"/>
      <c r="BR56" s="303"/>
      <c r="BS56" s="303"/>
      <c r="BT56" s="303"/>
      <c r="BU56" s="303"/>
      <c r="BV56" s="303"/>
      <c r="BW56" s="303"/>
    </row>
    <row r="57" spans="1:75" s="68" customFormat="1" ht="13.9" customHeight="1">
      <c r="A57" s="69" t="s">
        <v>323</v>
      </c>
      <c r="B57" s="152">
        <f t="shared" ca="1" si="8"/>
        <v>0</v>
      </c>
      <c r="C57" s="290">
        <f ca="1">IF(C$34="","",IFERROR(INDEX(Depreciation!$C$244:$C$305,MATCH('Factual scenario'!C$34,Depreciation!$B$244:$B$305,0),0),""))</f>
        <v>0</v>
      </c>
      <c r="D57" s="290">
        <f ca="1">IF(D$34="","",IFERROR(INDEX(Depreciation!$C$244:$C$305,MATCH('Factual scenario'!D$34,Depreciation!$B$244:$B$305,0),0),""))</f>
        <v>0</v>
      </c>
      <c r="E57" s="290">
        <f ca="1">IF(E$34="","",IFERROR(INDEX(Depreciation!$C$244:$C$305,MATCH('Factual scenario'!E$34,Depreciation!$B$244:$B$305,0),0),""))</f>
        <v>0</v>
      </c>
      <c r="F57" s="290">
        <f ca="1">IF(F$34="","",IFERROR(INDEX(Depreciation!$C$244:$C$305,MATCH('Factual scenario'!F$34,Depreciation!$B$244:$B$305,0),0),""))</f>
        <v>0</v>
      </c>
      <c r="G57" s="290">
        <f ca="1">IF(G$34="","",IFERROR(INDEX(Depreciation!$C$244:$C$305,MATCH('Factual scenario'!G$34,Depreciation!$B$244:$B$305,0),0),""))</f>
        <v>0</v>
      </c>
      <c r="H57" s="290">
        <f ca="1">IF(H$34="","",IFERROR(INDEX(Depreciation!$C$244:$C$305,MATCH('Factual scenario'!H$34,Depreciation!$B$244:$B$305,0),0),""))</f>
        <v>0</v>
      </c>
      <c r="I57" s="290">
        <f ca="1">IF(I$34="","",IFERROR(INDEX(Depreciation!$C$244:$C$305,MATCH('Factual scenario'!I$34,Depreciation!$B$244:$B$305,0),0),""))</f>
        <v>0</v>
      </c>
      <c r="J57" s="290">
        <f ca="1">IF(J$34="","",IFERROR(INDEX(Depreciation!$C$244:$C$305,MATCH('Factual scenario'!J$34,Depreciation!$B$244:$B$305,0),0),""))</f>
        <v>0</v>
      </c>
      <c r="K57" s="290">
        <f ca="1">IF(K$34="","",IFERROR(INDEX(Depreciation!$C$244:$C$305,MATCH('Factual scenario'!K$34,Depreciation!$B$244:$B$305,0),0),""))</f>
        <v>0</v>
      </c>
      <c r="L57" s="290">
        <f ca="1">IF(L$34="","",IFERROR(INDEX(Depreciation!$C$244:$C$305,MATCH('Factual scenario'!L$34,Depreciation!$B$244:$B$305,0),0),""))</f>
        <v>0</v>
      </c>
      <c r="M57" s="290">
        <f ca="1">IF(M$34="","",IFERROR(INDEX(Depreciation!$C$244:$C$305,MATCH('Factual scenario'!M$34,Depreciation!$B$244:$B$305,0),0),""))</f>
        <v>0</v>
      </c>
      <c r="N57" s="290">
        <f ca="1">IF(N$34="","",IFERROR(INDEX(Depreciation!$C$244:$C$305,MATCH('Factual scenario'!N$34,Depreciation!$B$244:$B$305,0),0),""))</f>
        <v>0</v>
      </c>
      <c r="O57" s="290">
        <f ca="1">IF(O$34="","",IFERROR(INDEX(Depreciation!$C$244:$C$305,MATCH('Factual scenario'!O$34,Depreciation!$B$244:$B$305,0),0),""))</f>
        <v>0</v>
      </c>
      <c r="P57" s="290">
        <f ca="1">IF(P$34="","",IFERROR(INDEX(Depreciation!$C$244:$C$305,MATCH('Factual scenario'!P$34,Depreciation!$B$244:$B$305,0),0),""))</f>
        <v>0</v>
      </c>
      <c r="Q57" s="290">
        <f ca="1">IF(Q$34="","",IFERROR(INDEX(Depreciation!$C$244:$C$305,MATCH('Factual scenario'!Q$34,Depreciation!$B$244:$B$305,0),0),""))</f>
        <v>0</v>
      </c>
      <c r="R57" s="290">
        <f ca="1">IF(R$34="","",IFERROR(INDEX(Depreciation!$C$244:$C$305,MATCH('Factual scenario'!R$34,Depreciation!$B$244:$B$305,0),0),""))</f>
        <v>0</v>
      </c>
      <c r="S57" s="290">
        <f ca="1">IF(S$34="","",IFERROR(INDEX(Depreciation!$C$244:$C$305,MATCH('Factual scenario'!S$34,Depreciation!$B$244:$B$305,0),0),""))</f>
        <v>0</v>
      </c>
      <c r="T57" s="290">
        <f ca="1">IF(T$34="","",IFERROR(INDEX(Depreciation!$C$244:$C$305,MATCH('Factual scenario'!T$34,Depreciation!$B$244:$B$305,0),0),""))</f>
        <v>0</v>
      </c>
      <c r="U57" s="290">
        <f ca="1">IF(U$34="","",IFERROR(INDEX(Depreciation!$C$244:$C$305,MATCH('Factual scenario'!U$34,Depreciation!$B$244:$B$305,0),0),""))</f>
        <v>0</v>
      </c>
      <c r="V57" s="290">
        <f ca="1">IF(V$34="","",IFERROR(INDEX(Depreciation!$C$244:$C$305,MATCH('Factual scenario'!V$34,Depreciation!$B$244:$B$305,0),0),""))</f>
        <v>0</v>
      </c>
      <c r="W57" s="290">
        <f ca="1">IF(W$34="","",IFERROR(INDEX(Depreciation!$C$244:$C$305,MATCH('Factual scenario'!W$34,Depreciation!$B$244:$B$305,0),0),""))</f>
        <v>0</v>
      </c>
      <c r="X57" s="290">
        <f ca="1">IF(X$34="","",IFERROR(INDEX(Depreciation!$C$244:$C$305,MATCH('Factual scenario'!X$34,Depreciation!$B$244:$B$305,0),0),""))</f>
        <v>0</v>
      </c>
      <c r="Y57" s="290">
        <f ca="1">IF(Y$34="","",IFERROR(INDEX(Depreciation!$C$244:$C$305,MATCH('Factual scenario'!Y$34,Depreciation!$B$244:$B$305,0),0),""))</f>
        <v>0</v>
      </c>
      <c r="Z57" s="290">
        <f ca="1">IF(Z$34="","",IFERROR(INDEX(Depreciation!$C$244:$C$305,MATCH('Factual scenario'!Z$34,Depreciation!$B$244:$B$305,0),0),""))</f>
        <v>0</v>
      </c>
      <c r="AA57" s="290">
        <f ca="1">IF(AA$34="","",IFERROR(INDEX(Depreciation!$C$244:$C$305,MATCH('Factual scenario'!AA$34,Depreciation!$B$244:$B$305,0),0),""))</f>
        <v>0</v>
      </c>
      <c r="AB57" s="290">
        <f ca="1">IF(AB$34="","",IFERROR(INDEX(Depreciation!$C$244:$C$305,MATCH('Factual scenario'!AB$34,Depreciation!$B$244:$B$305,0),0),""))</f>
        <v>0</v>
      </c>
      <c r="AC57" s="290">
        <f ca="1">IF(AC$34="","",IFERROR(INDEX(Depreciation!$C$244:$C$305,MATCH('Factual scenario'!AC$34,Depreciation!$B$244:$B$305,0),0),""))</f>
        <v>0</v>
      </c>
      <c r="AD57" s="290">
        <f ca="1">IF(AD$34="","",IFERROR(INDEX(Depreciation!$C$244:$C$305,MATCH('Factual scenario'!AD$34,Depreciation!$B$244:$B$305,0),0),""))</f>
        <v>0</v>
      </c>
      <c r="AE57" s="290">
        <f ca="1">IF(AE$34="","",IFERROR(INDEX(Depreciation!$C$244:$C$305,MATCH('Factual scenario'!AE$34,Depreciation!$B$244:$B$305,0),0),""))</f>
        <v>0</v>
      </c>
      <c r="AF57" s="290">
        <f ca="1">IF(AF$34="","",IFERROR(INDEX(Depreciation!$C$244:$C$305,MATCH('Factual scenario'!AF$34,Depreciation!$B$244:$B$305,0),0),""))</f>
        <v>0</v>
      </c>
      <c r="AG57" s="290">
        <f ca="1">IF(AG$34="","",IFERROR(INDEX(Depreciation!$C$244:$C$305,MATCH('Factual scenario'!AG$34,Depreciation!$B$244:$B$305,0),0),""))</f>
        <v>0</v>
      </c>
      <c r="AH57" s="290">
        <f ca="1">IF(AH$34="","",IFERROR(INDEX(Depreciation!$C$244:$C$305,MATCH('Factual scenario'!AH$34,Depreciation!$B$244:$B$305,0),0),""))</f>
        <v>0</v>
      </c>
      <c r="AI57" s="290">
        <f ca="1">IF(AI$34="","",IFERROR(INDEX(Depreciation!$C$244:$C$305,MATCH('Factual scenario'!AI$34,Depreciation!$B$244:$B$305,0),0),""))</f>
        <v>0</v>
      </c>
      <c r="AJ57" s="290">
        <f ca="1">IF(AJ$34="","",IFERROR(INDEX(Depreciation!$C$244:$C$305,MATCH('Factual scenario'!AJ$34,Depreciation!$B$244:$B$305,0),0),""))</f>
        <v>0</v>
      </c>
      <c r="AK57" s="290">
        <f ca="1">IF(AK$34="","",IFERROR(INDEX(Depreciation!$C$244:$C$305,MATCH('Factual scenario'!AK$34,Depreciation!$B$244:$B$305,0),0),""))</f>
        <v>0</v>
      </c>
      <c r="AL57" s="290">
        <f ca="1">IF(AL$34="","",IFERROR(INDEX(Depreciation!$C$244:$C$305,MATCH('Factual scenario'!AL$34,Depreciation!$B$244:$B$305,0),0),""))</f>
        <v>0</v>
      </c>
      <c r="AM57" s="290">
        <f ca="1">IF(AM$34="","",IFERROR(INDEX(Depreciation!$C$244:$C$305,MATCH('Factual scenario'!AM$34,Depreciation!$B$244:$B$305,0),0),""))</f>
        <v>0</v>
      </c>
      <c r="AN57" s="290">
        <f ca="1">IF(AN$34="","",IFERROR(INDEX(Depreciation!$C$244:$C$305,MATCH('Factual scenario'!AN$34,Depreciation!$B$244:$B$305,0),0),""))</f>
        <v>0</v>
      </c>
      <c r="AO57" s="290">
        <f ca="1">IF(AO$34="","",IFERROR(INDEX(Depreciation!$C$244:$C$305,MATCH('Factual scenario'!AO$34,Depreciation!$B$244:$B$305,0),0),""))</f>
        <v>0</v>
      </c>
      <c r="AP57" s="290">
        <f ca="1">IF(AP$34="","",IFERROR(INDEX(Depreciation!$C$244:$C$305,MATCH('Factual scenario'!AP$34,Depreciation!$B$244:$B$305,0),0),""))</f>
        <v>0</v>
      </c>
      <c r="AQ57" s="290">
        <f ca="1">IF(AQ$34="","",IFERROR(INDEX(Depreciation!$C$244:$C$305,MATCH('Factual scenario'!AQ$34,Depreciation!$B$244:$B$305,0),0),""))</f>
        <v>0</v>
      </c>
      <c r="AR57" s="290">
        <f ca="1">IF(AR$34="","",IFERROR(INDEX(Depreciation!$C$244:$C$305,MATCH('Factual scenario'!AR$34,Depreciation!$B$244:$B$305,0),0),""))</f>
        <v>0</v>
      </c>
      <c r="AS57" s="290">
        <f ca="1">IF(AS$34="","",IFERROR(INDEX(Depreciation!$C$244:$C$305,MATCH('Factual scenario'!AS$34,Depreciation!$B$244:$B$305,0),0),""))</f>
        <v>0</v>
      </c>
      <c r="AT57" s="290">
        <f ca="1">IF(AT$34="","",IFERROR(INDEX(Depreciation!$C$244:$C$305,MATCH('Factual scenario'!AT$34,Depreciation!$B$244:$B$305,0),0),""))</f>
        <v>0</v>
      </c>
      <c r="AU57" s="290">
        <f ca="1">IF(AU$34="","",IFERROR(INDEX(Depreciation!$C$244:$C$305,MATCH('Factual scenario'!AU$34,Depreciation!$B$244:$B$305,0),0),""))</f>
        <v>0</v>
      </c>
      <c r="AV57" s="290">
        <f ca="1">IF(AV$34="","",IFERROR(INDEX(Depreciation!$C$244:$C$305,MATCH('Factual scenario'!AV$34,Depreciation!$B$244:$B$305,0),0),""))</f>
        <v>0</v>
      </c>
      <c r="AW57" s="290">
        <f ca="1">IF(AW$34="","",IFERROR(INDEX(Depreciation!$C$244:$C$305,MATCH('Factual scenario'!AW$34,Depreciation!$B$244:$B$305,0),0),""))</f>
        <v>0</v>
      </c>
      <c r="AX57" s="290">
        <f ca="1">IF(AX$34="","",IFERROR(INDEX(Depreciation!$C$244:$C$305,MATCH('Factual scenario'!AX$34,Depreciation!$B$244:$B$305,0),0),""))</f>
        <v>0</v>
      </c>
      <c r="AY57" s="290">
        <f ca="1">IF(AY$34="","",IFERROR(INDEX(Depreciation!$C$244:$C$305,MATCH('Factual scenario'!AY$34,Depreciation!$B$244:$B$305,0),0),""))</f>
        <v>0</v>
      </c>
      <c r="AZ57" s="290">
        <f ca="1">IF(AZ$34="","",IFERROR(INDEX(Depreciation!$C$244:$C$305,MATCH('Factual scenario'!AZ$34,Depreciation!$B$244:$B$305,0),0),""))</f>
        <v>0</v>
      </c>
      <c r="BA57" s="290">
        <f ca="1">IF(BA$34="","",IFERROR(INDEX(Depreciation!$C$244:$C$305,MATCH('Factual scenario'!BA$34,Depreciation!$B$244:$B$305,0),0),""))</f>
        <v>0</v>
      </c>
      <c r="BB57" s="290">
        <f ca="1">IF(BB$34="","",IFERROR(INDEX(Depreciation!$C$244:$C$305,MATCH('Factual scenario'!BB$34,Depreciation!$B$244:$B$305,0),0),""))</f>
        <v>0</v>
      </c>
      <c r="BC57" s="290">
        <f ca="1">IF(BC$34="","",IFERROR(INDEX(Depreciation!$C$244:$C$305,MATCH('Factual scenario'!BC$34,Depreciation!$B$244:$B$305,0),0),""))</f>
        <v>0</v>
      </c>
      <c r="BD57" s="290">
        <f ca="1">IF(BD$34="","",IFERROR(INDEX(Depreciation!$C$244:$C$305,MATCH('Factual scenario'!BD$34,Depreciation!$B$244:$B$305,0),0),""))</f>
        <v>0</v>
      </c>
      <c r="BE57" s="290">
        <f ca="1">IF(BE$34="","",IFERROR(INDEX(Depreciation!$C$244:$C$305,MATCH('Factual scenario'!BE$34,Depreciation!$B$244:$B$305,0),0),""))</f>
        <v>0</v>
      </c>
      <c r="BF57" s="290">
        <f ca="1">IF(BF$34="","",IFERROR(INDEX(Depreciation!$C$244:$C$305,MATCH('Factual scenario'!BF$34,Depreciation!$B$244:$B$305,0),0),""))</f>
        <v>0</v>
      </c>
      <c r="BG57" s="290">
        <f ca="1">IF(BG$34="","",IFERROR(INDEX(Depreciation!$C$244:$C$305,MATCH('Factual scenario'!BG$34,Depreciation!$B$244:$B$305,0),0),""))</f>
        <v>0</v>
      </c>
      <c r="BH57" s="290">
        <f ca="1">IF(BH$34="","",IFERROR(INDEX(Depreciation!$C$244:$C$305,MATCH('Factual scenario'!BH$34,Depreciation!$B$244:$B$305,0),0),""))</f>
        <v>0</v>
      </c>
      <c r="BI57" s="290">
        <f ca="1">IF(BI$34="","",IFERROR(INDEX(Depreciation!$C$244:$C$305,MATCH('Factual scenario'!BI$34,Depreciation!$B$244:$B$305,0),0),""))</f>
        <v>0</v>
      </c>
      <c r="BJ57" s="290">
        <f ca="1">IF(BJ$34="","",IFERROR(INDEX(Depreciation!$C$244:$C$305,MATCH('Factual scenario'!BJ$34,Depreciation!$B$244:$B$305,0),0),""))</f>
        <v>0</v>
      </c>
      <c r="BK57" s="290">
        <f ca="1">IF(BK$34="","",IFERROR(INDEX(Depreciation!$C$244:$C$305,MATCH('Factual scenario'!BK$34,Depreciation!$B$244:$B$305,0),0),""))</f>
        <v>0</v>
      </c>
      <c r="BL57" s="290">
        <f ca="1">IF(BL$34="","",IFERROR(INDEX(Depreciation!$C$244:$C$305,MATCH('Factual scenario'!BL$34,Depreciation!$B$244:$B$305,0),0),""))</f>
        <v>0</v>
      </c>
      <c r="BM57" s="47"/>
      <c r="BN57" s="47"/>
      <c r="BO57" s="92"/>
      <c r="BP57" s="92"/>
      <c r="BQ57" s="92"/>
      <c r="BR57" s="92"/>
      <c r="BS57" s="92"/>
      <c r="BT57" s="92"/>
      <c r="BU57" s="92"/>
      <c r="BV57" s="92"/>
      <c r="BW57" s="92"/>
    </row>
    <row r="58" spans="1:75" s="68" customFormat="1" ht="13.9" customHeight="1">
      <c r="A58" s="67" t="s">
        <v>139</v>
      </c>
      <c r="B58" s="152">
        <f t="shared" ca="1" si="8"/>
        <v>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2"/>
      <c r="AL58" s="252"/>
      <c r="AM58" s="252"/>
      <c r="AN58" s="252"/>
      <c r="AO58" s="252"/>
      <c r="AP58" s="252"/>
      <c r="AQ58" s="252"/>
      <c r="AR58" s="252"/>
      <c r="AS58" s="252"/>
      <c r="AT58" s="252"/>
      <c r="AU58" s="252"/>
      <c r="AV58" s="252"/>
      <c r="AW58" s="252"/>
      <c r="AX58" s="252"/>
      <c r="AY58" s="252"/>
      <c r="AZ58" s="252"/>
      <c r="BA58" s="252"/>
      <c r="BB58" s="252"/>
      <c r="BC58" s="252"/>
      <c r="BD58" s="252"/>
      <c r="BE58" s="252"/>
      <c r="BF58" s="252"/>
      <c r="BG58" s="252"/>
      <c r="BH58" s="252"/>
      <c r="BI58" s="252"/>
      <c r="BJ58" s="252"/>
      <c r="BK58" s="252"/>
      <c r="BL58" s="252"/>
      <c r="BM58" s="47"/>
      <c r="BN58" s="47"/>
      <c r="BO58" s="92"/>
      <c r="BP58" s="92"/>
      <c r="BQ58" s="92"/>
      <c r="BR58" s="92"/>
      <c r="BS58" s="92"/>
      <c r="BT58" s="92"/>
      <c r="BU58" s="92"/>
      <c r="BV58" s="92"/>
      <c r="BW58" s="92"/>
    </row>
    <row r="59" spans="1:75" s="68" customFormat="1" ht="13.9" customHeight="1">
      <c r="A59" s="67" t="s">
        <v>140</v>
      </c>
      <c r="B59" s="152">
        <f t="shared" ca="1" si="8"/>
        <v>0</v>
      </c>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2"/>
      <c r="AL59" s="252"/>
      <c r="AM59" s="252"/>
      <c r="AN59" s="252"/>
      <c r="AO59" s="252"/>
      <c r="AP59" s="252"/>
      <c r="AQ59" s="252"/>
      <c r="AR59" s="252"/>
      <c r="AS59" s="252"/>
      <c r="AT59" s="252"/>
      <c r="AU59" s="252"/>
      <c r="AV59" s="252"/>
      <c r="AW59" s="252"/>
      <c r="AX59" s="252"/>
      <c r="AY59" s="252"/>
      <c r="AZ59" s="252"/>
      <c r="BA59" s="252"/>
      <c r="BB59" s="252"/>
      <c r="BC59" s="252"/>
      <c r="BD59" s="252"/>
      <c r="BE59" s="252"/>
      <c r="BF59" s="252"/>
      <c r="BG59" s="252"/>
      <c r="BH59" s="252"/>
      <c r="BI59" s="252"/>
      <c r="BJ59" s="252"/>
      <c r="BK59" s="252"/>
      <c r="BL59" s="252"/>
      <c r="BM59" s="47"/>
      <c r="BN59" s="47"/>
      <c r="BO59" s="92"/>
      <c r="BP59" s="92"/>
      <c r="BQ59" s="92"/>
      <c r="BR59" s="92"/>
      <c r="BS59" s="92"/>
      <c r="BT59" s="92"/>
      <c r="BU59" s="92"/>
      <c r="BV59" s="92"/>
      <c r="BW59" s="92"/>
    </row>
    <row r="60" spans="1:75" s="68" customFormat="1" ht="13.9" customHeight="1">
      <c r="A60" s="67" t="s">
        <v>141</v>
      </c>
      <c r="B60" s="152">
        <f t="shared" ca="1" si="8"/>
        <v>0</v>
      </c>
      <c r="C60" s="290">
        <f ca="1">IF(C$39="","",C61+C63)</f>
        <v>0</v>
      </c>
      <c r="D60" s="290">
        <f t="shared" ref="D60" ca="1" si="9">IF(D$39="","",D61+D63)</f>
        <v>0</v>
      </c>
      <c r="E60" s="290">
        <f t="shared" ref="E60" ca="1" si="10">IF(E$39="","",E61+E63)</f>
        <v>0</v>
      </c>
      <c r="F60" s="290">
        <f t="shared" ref="F60" ca="1" si="11">IF(F$39="","",F61+F63)</f>
        <v>0</v>
      </c>
      <c r="G60" s="290">
        <f t="shared" ref="G60" ca="1" si="12">IF(G$39="","",G61+G63)</f>
        <v>0</v>
      </c>
      <c r="H60" s="290">
        <f t="shared" ref="H60" ca="1" si="13">IF(H$39="","",H61+H63)</f>
        <v>0</v>
      </c>
      <c r="I60" s="290">
        <f t="shared" ref="I60" ca="1" si="14">IF(I$39="","",I61+I63)</f>
        <v>0</v>
      </c>
      <c r="J60" s="290">
        <f t="shared" ref="J60" ca="1" si="15">IF(J$39="","",J61+J63)</f>
        <v>0</v>
      </c>
      <c r="K60" s="290">
        <f t="shared" ref="K60" ca="1" si="16">IF(K$39="","",K61+K63)</f>
        <v>0</v>
      </c>
      <c r="L60" s="290">
        <f t="shared" ref="L60" ca="1" si="17">IF(L$39="","",L61+L63)</f>
        <v>0</v>
      </c>
      <c r="M60" s="290">
        <f t="shared" ref="M60" ca="1" si="18">IF(M$39="","",M61+M63)</f>
        <v>0</v>
      </c>
      <c r="N60" s="290">
        <f t="shared" ref="N60" ca="1" si="19">IF(N$39="","",N61+N63)</f>
        <v>0</v>
      </c>
      <c r="O60" s="290">
        <f t="shared" ref="O60" ca="1" si="20">IF(O$39="","",O61+O63)</f>
        <v>0</v>
      </c>
      <c r="P60" s="290">
        <f t="shared" ref="P60" ca="1" si="21">IF(P$39="","",P61+P63)</f>
        <v>0</v>
      </c>
      <c r="Q60" s="290">
        <f t="shared" ref="Q60" ca="1" si="22">IF(Q$39="","",Q61+Q63)</f>
        <v>0</v>
      </c>
      <c r="R60" s="290">
        <f t="shared" ref="R60" ca="1" si="23">IF(R$39="","",R61+R63)</f>
        <v>0</v>
      </c>
      <c r="S60" s="290">
        <f t="shared" ref="S60" ca="1" si="24">IF(S$39="","",S61+S63)</f>
        <v>0</v>
      </c>
      <c r="T60" s="290">
        <f t="shared" ref="T60" ca="1" si="25">IF(T$39="","",T61+T63)</f>
        <v>0</v>
      </c>
      <c r="U60" s="290">
        <f t="shared" ref="U60" ca="1" si="26">IF(U$39="","",U61+U63)</f>
        <v>0</v>
      </c>
      <c r="V60" s="290">
        <f t="shared" ref="V60" ca="1" si="27">IF(V$39="","",V61+V63)</f>
        <v>0</v>
      </c>
      <c r="W60" s="290">
        <f t="shared" ref="W60" ca="1" si="28">IF(W$39="","",W61+W63)</f>
        <v>0</v>
      </c>
      <c r="X60" s="290">
        <f t="shared" ref="X60" ca="1" si="29">IF(X$39="","",X61+X63)</f>
        <v>0</v>
      </c>
      <c r="Y60" s="290">
        <f t="shared" ref="Y60" ca="1" si="30">IF(Y$39="","",Y61+Y63)</f>
        <v>0</v>
      </c>
      <c r="Z60" s="290">
        <f t="shared" ref="Z60" ca="1" si="31">IF(Z$39="","",Z61+Z63)</f>
        <v>0</v>
      </c>
      <c r="AA60" s="290">
        <f t="shared" ref="AA60" ca="1" si="32">IF(AA$39="","",AA61+AA63)</f>
        <v>0</v>
      </c>
      <c r="AB60" s="290">
        <f t="shared" ref="AB60" ca="1" si="33">IF(AB$39="","",AB61+AB63)</f>
        <v>0</v>
      </c>
      <c r="AC60" s="290">
        <f t="shared" ref="AC60" ca="1" si="34">IF(AC$39="","",AC61+AC63)</f>
        <v>0</v>
      </c>
      <c r="AD60" s="290">
        <f t="shared" ref="AD60" ca="1" si="35">IF(AD$39="","",AD61+AD63)</f>
        <v>0</v>
      </c>
      <c r="AE60" s="290">
        <f t="shared" ref="AE60" ca="1" si="36">IF(AE$39="","",AE61+AE63)</f>
        <v>0</v>
      </c>
      <c r="AF60" s="290">
        <f t="shared" ref="AF60" ca="1" si="37">IF(AF$39="","",AF61+AF63)</f>
        <v>0</v>
      </c>
      <c r="AG60" s="290">
        <f t="shared" ref="AG60" ca="1" si="38">IF(AG$39="","",AG61+AG63)</f>
        <v>0</v>
      </c>
      <c r="AH60" s="290">
        <f t="shared" ref="AH60" ca="1" si="39">IF(AH$39="","",AH61+AH63)</f>
        <v>0</v>
      </c>
      <c r="AI60" s="290">
        <f t="shared" ref="AI60" ca="1" si="40">IF(AI$39="","",AI61+AI63)</f>
        <v>0</v>
      </c>
      <c r="AJ60" s="290">
        <f t="shared" ref="AJ60" ca="1" si="41">IF(AJ$39="","",AJ61+AJ63)</f>
        <v>0</v>
      </c>
      <c r="AK60" s="290">
        <f t="shared" ref="AK60" ca="1" si="42">IF(AK$39="","",AK61+AK63)</f>
        <v>0</v>
      </c>
      <c r="AL60" s="290">
        <f t="shared" ref="AL60" ca="1" si="43">IF(AL$39="","",AL61+AL63)</f>
        <v>0</v>
      </c>
      <c r="AM60" s="290">
        <f t="shared" ref="AM60" ca="1" si="44">IF(AM$39="","",AM61+AM63)</f>
        <v>0</v>
      </c>
      <c r="AN60" s="290">
        <f t="shared" ref="AN60" ca="1" si="45">IF(AN$39="","",AN61+AN63)</f>
        <v>0</v>
      </c>
      <c r="AO60" s="290">
        <f t="shared" ref="AO60" ca="1" si="46">IF(AO$39="","",AO61+AO63)</f>
        <v>0</v>
      </c>
      <c r="AP60" s="290">
        <f t="shared" ref="AP60" ca="1" si="47">IF(AP$39="","",AP61+AP63)</f>
        <v>0</v>
      </c>
      <c r="AQ60" s="290">
        <f t="shared" ref="AQ60" ca="1" si="48">IF(AQ$39="","",AQ61+AQ63)</f>
        <v>0</v>
      </c>
      <c r="AR60" s="290">
        <f t="shared" ref="AR60" ca="1" si="49">IF(AR$39="","",AR61+AR63)</f>
        <v>0</v>
      </c>
      <c r="AS60" s="290">
        <f t="shared" ref="AS60" ca="1" si="50">IF(AS$39="","",AS61+AS63)</f>
        <v>0</v>
      </c>
      <c r="AT60" s="290">
        <f t="shared" ref="AT60" ca="1" si="51">IF(AT$39="","",AT61+AT63)</f>
        <v>0</v>
      </c>
      <c r="AU60" s="290">
        <f t="shared" ref="AU60" ca="1" si="52">IF(AU$39="","",AU61+AU63)</f>
        <v>0</v>
      </c>
      <c r="AV60" s="290">
        <f t="shared" ref="AV60" ca="1" si="53">IF(AV$39="","",AV61+AV63)</f>
        <v>0</v>
      </c>
      <c r="AW60" s="290">
        <f t="shared" ref="AW60" ca="1" si="54">IF(AW$39="","",AW61+AW63)</f>
        <v>0</v>
      </c>
      <c r="AX60" s="290">
        <f t="shared" ref="AX60" ca="1" si="55">IF(AX$39="","",AX61+AX63)</f>
        <v>0</v>
      </c>
      <c r="AY60" s="290">
        <f t="shared" ref="AY60" ca="1" si="56">IF(AY$39="","",AY61+AY63)</f>
        <v>0</v>
      </c>
      <c r="AZ60" s="290">
        <f t="shared" ref="AZ60" ca="1" si="57">IF(AZ$39="","",AZ61+AZ63)</f>
        <v>0</v>
      </c>
      <c r="BA60" s="290">
        <f t="shared" ref="BA60" ca="1" si="58">IF(BA$39="","",BA61+BA63)</f>
        <v>0</v>
      </c>
      <c r="BB60" s="290">
        <f t="shared" ref="BB60" ca="1" si="59">IF(BB$39="","",BB61+BB63)</f>
        <v>0</v>
      </c>
      <c r="BC60" s="290">
        <f t="shared" ref="BC60" ca="1" si="60">IF(BC$39="","",BC61+BC63)</f>
        <v>0</v>
      </c>
      <c r="BD60" s="290">
        <f t="shared" ref="BD60" ca="1" si="61">IF(BD$39="","",BD61+BD63)</f>
        <v>0</v>
      </c>
      <c r="BE60" s="290">
        <f t="shared" ref="BE60" ca="1" si="62">IF(BE$39="","",BE61+BE63)</f>
        <v>0</v>
      </c>
      <c r="BF60" s="290">
        <f t="shared" ref="BF60" ca="1" si="63">IF(BF$39="","",BF61+BF63)</f>
        <v>0</v>
      </c>
      <c r="BG60" s="290">
        <f t="shared" ref="BG60" ca="1" si="64">IF(BG$39="","",BG61+BG63)</f>
        <v>0</v>
      </c>
      <c r="BH60" s="290">
        <f t="shared" ref="BH60" ca="1" si="65">IF(BH$39="","",BH61+BH63)</f>
        <v>0</v>
      </c>
      <c r="BI60" s="290">
        <f t="shared" ref="BI60" ca="1" si="66">IF(BI$39="","",BI61+BI63)</f>
        <v>0</v>
      </c>
      <c r="BJ60" s="290">
        <f t="shared" ref="BJ60" ca="1" si="67">IF(BJ$39="","",BJ61+BJ63)</f>
        <v>0</v>
      </c>
      <c r="BK60" s="290">
        <f t="shared" ref="BK60" ca="1" si="68">IF(BK$39="","",BK61+BK63)</f>
        <v>0</v>
      </c>
      <c r="BL60" s="290">
        <f t="shared" ref="BL60" ca="1" si="69">IF(BL$39="","",BL61+BL63)</f>
        <v>0</v>
      </c>
      <c r="BM60" s="47"/>
      <c r="BN60" s="47"/>
      <c r="BO60" s="92"/>
      <c r="BP60" s="92"/>
      <c r="BQ60" s="92"/>
      <c r="BR60" s="92"/>
      <c r="BS60" s="92"/>
      <c r="BT60" s="92"/>
      <c r="BU60" s="92"/>
      <c r="BV60" s="92"/>
      <c r="BW60" s="92"/>
    </row>
    <row r="61" spans="1:75" s="329" customFormat="1" ht="13.9" customHeight="1">
      <c r="A61" s="327" t="s">
        <v>143</v>
      </c>
      <c r="B61" s="366">
        <f t="shared" ca="1" si="8"/>
        <v>0</v>
      </c>
      <c r="C61" s="328"/>
      <c r="D61" s="328"/>
      <c r="E61" s="328"/>
      <c r="F61" s="328"/>
      <c r="G61" s="328"/>
      <c r="H61" s="328"/>
      <c r="I61" s="328"/>
      <c r="J61" s="328"/>
      <c r="K61" s="328"/>
      <c r="L61" s="328"/>
      <c r="M61" s="328"/>
      <c r="N61" s="328"/>
      <c r="O61" s="328"/>
      <c r="P61" s="328"/>
      <c r="Q61" s="328"/>
      <c r="R61" s="328"/>
      <c r="S61" s="328"/>
      <c r="T61" s="328"/>
      <c r="U61" s="328"/>
      <c r="V61" s="328"/>
      <c r="W61" s="328"/>
      <c r="X61" s="328"/>
      <c r="Y61" s="328"/>
      <c r="Z61" s="328"/>
      <c r="AA61" s="328"/>
      <c r="AB61" s="328"/>
      <c r="AC61" s="328"/>
      <c r="AD61" s="328"/>
      <c r="AE61" s="328"/>
      <c r="AF61" s="328"/>
      <c r="AG61" s="328"/>
      <c r="AH61" s="328"/>
      <c r="AI61" s="328"/>
      <c r="AJ61" s="328"/>
      <c r="AK61" s="328"/>
      <c r="AL61" s="328"/>
      <c r="AM61" s="328"/>
      <c r="AN61" s="328"/>
      <c r="AO61" s="328"/>
      <c r="AP61" s="328"/>
      <c r="AQ61" s="328"/>
      <c r="AR61" s="328"/>
      <c r="AS61" s="328"/>
      <c r="AT61" s="328"/>
      <c r="AU61" s="328"/>
      <c r="AV61" s="328"/>
      <c r="AW61" s="328"/>
      <c r="AX61" s="328"/>
      <c r="AY61" s="328"/>
      <c r="AZ61" s="328"/>
      <c r="BA61" s="328"/>
      <c r="BB61" s="328"/>
      <c r="BC61" s="328"/>
      <c r="BD61" s="328"/>
      <c r="BE61" s="328"/>
      <c r="BF61" s="328"/>
      <c r="BG61" s="328"/>
      <c r="BH61" s="328"/>
      <c r="BI61" s="328"/>
      <c r="BJ61" s="328"/>
      <c r="BK61" s="328"/>
      <c r="BL61" s="328"/>
    </row>
    <row r="62" spans="1:75" s="329" customFormat="1" ht="13.9" customHeight="1">
      <c r="A62" s="327" t="s">
        <v>144</v>
      </c>
      <c r="B62" s="367">
        <f t="shared" ca="1" si="8"/>
        <v>0</v>
      </c>
      <c r="C62" s="361"/>
      <c r="D62" s="361"/>
      <c r="E62" s="361"/>
      <c r="F62" s="361"/>
      <c r="G62" s="361"/>
      <c r="H62" s="361"/>
      <c r="I62" s="361"/>
      <c r="J62" s="361"/>
      <c r="K62" s="361"/>
      <c r="L62" s="361"/>
      <c r="M62" s="361"/>
      <c r="N62" s="361"/>
      <c r="O62" s="361"/>
      <c r="P62" s="361"/>
      <c r="Q62" s="361"/>
      <c r="R62" s="361"/>
      <c r="S62" s="361"/>
      <c r="T62" s="361"/>
      <c r="U62" s="361"/>
      <c r="V62" s="361"/>
      <c r="W62" s="361"/>
      <c r="X62" s="361"/>
      <c r="Y62" s="361"/>
      <c r="Z62" s="361"/>
      <c r="AA62" s="361"/>
      <c r="AB62" s="361"/>
      <c r="AC62" s="361"/>
      <c r="AD62" s="361"/>
      <c r="AE62" s="361"/>
      <c r="AF62" s="361"/>
      <c r="AG62" s="361"/>
      <c r="AH62" s="361"/>
      <c r="AI62" s="361"/>
      <c r="AJ62" s="361"/>
      <c r="AK62" s="361"/>
      <c r="AL62" s="361"/>
      <c r="AM62" s="361"/>
      <c r="AN62" s="361"/>
      <c r="AO62" s="361"/>
      <c r="AP62" s="361"/>
      <c r="AQ62" s="361"/>
      <c r="AR62" s="361"/>
      <c r="AS62" s="361"/>
      <c r="AT62" s="361"/>
      <c r="AU62" s="361"/>
      <c r="AV62" s="361"/>
      <c r="AW62" s="361"/>
      <c r="AX62" s="361"/>
      <c r="AY62" s="361"/>
      <c r="AZ62" s="361"/>
      <c r="BA62" s="361"/>
      <c r="BB62" s="361"/>
      <c r="BC62" s="361"/>
      <c r="BD62" s="361"/>
      <c r="BE62" s="361"/>
      <c r="BF62" s="361"/>
      <c r="BG62" s="361"/>
      <c r="BH62" s="361"/>
      <c r="BI62" s="361"/>
      <c r="BJ62" s="361"/>
      <c r="BK62" s="361"/>
      <c r="BL62" s="361"/>
    </row>
    <row r="63" spans="1:75" s="329" customFormat="1" ht="13.9" customHeight="1">
      <c r="A63" s="327" t="s">
        <v>145</v>
      </c>
      <c r="B63" s="366">
        <f t="shared" ca="1" si="8"/>
        <v>0</v>
      </c>
      <c r="C63" s="328"/>
      <c r="D63" s="328"/>
      <c r="E63" s="328"/>
      <c r="F63" s="328"/>
      <c r="G63" s="328"/>
      <c r="H63" s="328"/>
      <c r="I63" s="328"/>
      <c r="J63" s="328"/>
      <c r="K63" s="328"/>
      <c r="L63" s="328"/>
      <c r="M63" s="328"/>
      <c r="N63" s="328"/>
      <c r="O63" s="328"/>
      <c r="P63" s="328"/>
      <c r="Q63" s="328"/>
      <c r="R63" s="328"/>
      <c r="S63" s="328"/>
      <c r="T63" s="328"/>
      <c r="U63" s="328"/>
      <c r="V63" s="328"/>
      <c r="W63" s="328"/>
      <c r="X63" s="328"/>
      <c r="Y63" s="328"/>
      <c r="Z63" s="328"/>
      <c r="AA63" s="328"/>
      <c r="AB63" s="328"/>
      <c r="AC63" s="328"/>
      <c r="AD63" s="328"/>
      <c r="AE63" s="328"/>
      <c r="AF63" s="328"/>
      <c r="AG63" s="328"/>
      <c r="AH63" s="328"/>
      <c r="AI63" s="328"/>
      <c r="AJ63" s="328"/>
      <c r="AK63" s="328"/>
      <c r="AL63" s="328"/>
      <c r="AM63" s="328"/>
      <c r="AN63" s="328"/>
      <c r="AO63" s="328"/>
      <c r="AP63" s="328"/>
      <c r="AQ63" s="328"/>
      <c r="AR63" s="328"/>
      <c r="AS63" s="328"/>
      <c r="AT63" s="328"/>
      <c r="AU63" s="328"/>
      <c r="AV63" s="328"/>
      <c r="AW63" s="328"/>
      <c r="AX63" s="328"/>
      <c r="AY63" s="328"/>
      <c r="AZ63" s="328"/>
      <c r="BA63" s="328"/>
      <c r="BB63" s="328"/>
      <c r="BC63" s="328"/>
      <c r="BD63" s="328"/>
      <c r="BE63" s="328"/>
      <c r="BF63" s="328"/>
      <c r="BG63" s="328"/>
      <c r="BH63" s="328"/>
      <c r="BI63" s="328"/>
      <c r="BJ63" s="328"/>
      <c r="BK63" s="328"/>
      <c r="BL63" s="328"/>
    </row>
    <row r="64" spans="1:75" s="68" customFormat="1" ht="13.9" customHeight="1">
      <c r="A64" s="67" t="s">
        <v>142</v>
      </c>
      <c r="B64" s="152">
        <f t="shared" ca="1" si="8"/>
        <v>0</v>
      </c>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c r="AW64" s="252"/>
      <c r="AX64" s="252"/>
      <c r="AY64" s="252"/>
      <c r="AZ64" s="252"/>
      <c r="BA64" s="252"/>
      <c r="BB64" s="252"/>
      <c r="BC64" s="252"/>
      <c r="BD64" s="252"/>
      <c r="BE64" s="252"/>
      <c r="BF64" s="252"/>
      <c r="BG64" s="252"/>
      <c r="BH64" s="252"/>
      <c r="BI64" s="252"/>
      <c r="BJ64" s="252"/>
      <c r="BK64" s="252"/>
      <c r="BL64" s="252"/>
      <c r="BM64" s="47"/>
      <c r="BN64" s="47"/>
      <c r="BO64" s="92"/>
      <c r="BP64" s="92"/>
      <c r="BQ64" s="92"/>
      <c r="BR64" s="92"/>
      <c r="BS64" s="92"/>
      <c r="BT64" s="92"/>
      <c r="BU64" s="92"/>
      <c r="BV64" s="92"/>
      <c r="BW64" s="92"/>
    </row>
    <row r="65" spans="1:75" s="47" customFormat="1" ht="13.9" customHeight="1">
      <c r="A65" s="63"/>
      <c r="B65" s="46"/>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row>
    <row r="66" spans="1:75" s="47" customFormat="1" ht="13.9" customHeight="1">
      <c r="A66" s="35"/>
      <c r="B66" s="70"/>
      <c r="C66" s="45"/>
      <c r="D66" s="45"/>
      <c r="E66" s="71"/>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1:75" s="73" customFormat="1" ht="13.9" customHeight="1">
      <c r="A67" s="256" t="s">
        <v>118</v>
      </c>
      <c r="B67" s="151">
        <f ca="1">SUM(OFFSET(C67,0,0,1,B$21-B$19+1))</f>
        <v>0</v>
      </c>
      <c r="C67" s="285">
        <f ca="1">IF(C$34="","",IFERROR(SUM(C37,C39,C41,C42,C43,C44,C48, C50,C53,C55,C57,C58,C59,C60,C64),""))</f>
        <v>0</v>
      </c>
      <c r="D67" s="285">
        <f t="shared" ref="D67:BL67" ca="1" si="70">IF(D$34="","",IFERROR(SUM(D37,D39,D41,D42,D43,D44,D48, D50,D53,D55,D57,D58,D59,D60,D64),""))</f>
        <v>0</v>
      </c>
      <c r="E67" s="285">
        <f t="shared" ca="1" si="70"/>
        <v>0</v>
      </c>
      <c r="F67" s="285">
        <f t="shared" ca="1" si="70"/>
        <v>0</v>
      </c>
      <c r="G67" s="285">
        <f t="shared" ca="1" si="70"/>
        <v>0</v>
      </c>
      <c r="H67" s="285">
        <f t="shared" ca="1" si="70"/>
        <v>0</v>
      </c>
      <c r="I67" s="285">
        <f t="shared" ca="1" si="70"/>
        <v>0</v>
      </c>
      <c r="J67" s="285">
        <f t="shared" ca="1" si="70"/>
        <v>0</v>
      </c>
      <c r="K67" s="285">
        <f t="shared" ca="1" si="70"/>
        <v>0</v>
      </c>
      <c r="L67" s="285">
        <f t="shared" ca="1" si="70"/>
        <v>0</v>
      </c>
      <c r="M67" s="285">
        <f t="shared" ca="1" si="70"/>
        <v>0</v>
      </c>
      <c r="N67" s="285">
        <f t="shared" ca="1" si="70"/>
        <v>0</v>
      </c>
      <c r="O67" s="285">
        <f t="shared" ca="1" si="70"/>
        <v>0</v>
      </c>
      <c r="P67" s="285">
        <f t="shared" ca="1" si="70"/>
        <v>0</v>
      </c>
      <c r="Q67" s="285">
        <f t="shared" ca="1" si="70"/>
        <v>0</v>
      </c>
      <c r="R67" s="285">
        <f t="shared" ca="1" si="70"/>
        <v>0</v>
      </c>
      <c r="S67" s="285">
        <f t="shared" ca="1" si="70"/>
        <v>0</v>
      </c>
      <c r="T67" s="285">
        <f t="shared" ca="1" si="70"/>
        <v>0</v>
      </c>
      <c r="U67" s="285">
        <f t="shared" ca="1" si="70"/>
        <v>0</v>
      </c>
      <c r="V67" s="285">
        <f t="shared" ca="1" si="70"/>
        <v>0</v>
      </c>
      <c r="W67" s="285">
        <f t="shared" ca="1" si="70"/>
        <v>0</v>
      </c>
      <c r="X67" s="285">
        <f t="shared" ca="1" si="70"/>
        <v>0</v>
      </c>
      <c r="Y67" s="285">
        <f t="shared" ca="1" si="70"/>
        <v>0</v>
      </c>
      <c r="Z67" s="285">
        <f t="shared" ca="1" si="70"/>
        <v>0</v>
      </c>
      <c r="AA67" s="285">
        <f t="shared" ca="1" si="70"/>
        <v>0</v>
      </c>
      <c r="AB67" s="285">
        <f t="shared" ca="1" si="70"/>
        <v>0</v>
      </c>
      <c r="AC67" s="285">
        <f t="shared" ca="1" si="70"/>
        <v>0</v>
      </c>
      <c r="AD67" s="285">
        <f t="shared" ca="1" si="70"/>
        <v>0</v>
      </c>
      <c r="AE67" s="285">
        <f t="shared" ca="1" si="70"/>
        <v>0</v>
      </c>
      <c r="AF67" s="285">
        <f t="shared" ca="1" si="70"/>
        <v>0</v>
      </c>
      <c r="AG67" s="285">
        <f t="shared" ca="1" si="70"/>
        <v>0</v>
      </c>
      <c r="AH67" s="285">
        <f t="shared" ca="1" si="70"/>
        <v>0</v>
      </c>
      <c r="AI67" s="285">
        <f t="shared" ca="1" si="70"/>
        <v>0</v>
      </c>
      <c r="AJ67" s="285">
        <f t="shared" ca="1" si="70"/>
        <v>0</v>
      </c>
      <c r="AK67" s="285">
        <f t="shared" ca="1" si="70"/>
        <v>0</v>
      </c>
      <c r="AL67" s="285">
        <f t="shared" ca="1" si="70"/>
        <v>0</v>
      </c>
      <c r="AM67" s="285">
        <f t="shared" ca="1" si="70"/>
        <v>0</v>
      </c>
      <c r="AN67" s="285">
        <f t="shared" ca="1" si="70"/>
        <v>0</v>
      </c>
      <c r="AO67" s="285">
        <f t="shared" ca="1" si="70"/>
        <v>0</v>
      </c>
      <c r="AP67" s="285">
        <f t="shared" ca="1" si="70"/>
        <v>0</v>
      </c>
      <c r="AQ67" s="285">
        <f t="shared" ca="1" si="70"/>
        <v>0</v>
      </c>
      <c r="AR67" s="285">
        <f t="shared" ca="1" si="70"/>
        <v>0</v>
      </c>
      <c r="AS67" s="285">
        <f t="shared" ca="1" si="70"/>
        <v>0</v>
      </c>
      <c r="AT67" s="285">
        <f t="shared" ca="1" si="70"/>
        <v>0</v>
      </c>
      <c r="AU67" s="285">
        <f t="shared" ca="1" si="70"/>
        <v>0</v>
      </c>
      <c r="AV67" s="285">
        <f t="shared" ca="1" si="70"/>
        <v>0</v>
      </c>
      <c r="AW67" s="285">
        <f t="shared" ca="1" si="70"/>
        <v>0</v>
      </c>
      <c r="AX67" s="285">
        <f t="shared" ca="1" si="70"/>
        <v>0</v>
      </c>
      <c r="AY67" s="285">
        <f t="shared" ca="1" si="70"/>
        <v>0</v>
      </c>
      <c r="AZ67" s="285">
        <f t="shared" ca="1" si="70"/>
        <v>0</v>
      </c>
      <c r="BA67" s="285">
        <f t="shared" ca="1" si="70"/>
        <v>0</v>
      </c>
      <c r="BB67" s="285">
        <f t="shared" ca="1" si="70"/>
        <v>0</v>
      </c>
      <c r="BC67" s="285">
        <f t="shared" ca="1" si="70"/>
        <v>0</v>
      </c>
      <c r="BD67" s="285">
        <f t="shared" ca="1" si="70"/>
        <v>0</v>
      </c>
      <c r="BE67" s="285">
        <f t="shared" ca="1" si="70"/>
        <v>0</v>
      </c>
      <c r="BF67" s="285">
        <f t="shared" ca="1" si="70"/>
        <v>0</v>
      </c>
      <c r="BG67" s="285">
        <f t="shared" ca="1" si="70"/>
        <v>0</v>
      </c>
      <c r="BH67" s="285">
        <f t="shared" ca="1" si="70"/>
        <v>0</v>
      </c>
      <c r="BI67" s="285">
        <f t="shared" ca="1" si="70"/>
        <v>0</v>
      </c>
      <c r="BJ67" s="285">
        <f t="shared" ca="1" si="70"/>
        <v>0</v>
      </c>
      <c r="BK67" s="285">
        <f t="shared" ca="1" si="70"/>
        <v>0</v>
      </c>
      <c r="BL67" s="285">
        <f t="shared" ca="1" si="70"/>
        <v>0</v>
      </c>
      <c r="BM67" s="304"/>
      <c r="BN67" s="304"/>
      <c r="BO67" s="91"/>
      <c r="BP67" s="91"/>
      <c r="BQ67" s="91"/>
      <c r="BR67" s="91"/>
      <c r="BS67" s="91"/>
      <c r="BT67" s="91"/>
      <c r="BU67" s="91"/>
      <c r="BV67" s="91"/>
      <c r="BW67" s="91"/>
    </row>
    <row r="68" spans="1:75" s="73" customFormat="1" ht="13.9" customHeight="1">
      <c r="A68" s="256" t="s">
        <v>119</v>
      </c>
      <c r="B68" s="151">
        <f ca="1">SUM(OFFSET(C68,0,0,1,B$21-B$19+1))</f>
        <v>0</v>
      </c>
      <c r="C68" s="285">
        <f ca="1">IF(C$34="","",IFERROR(SUM(C37,C38,C40,C42,C43,C44,C48,C50,C53,C54,C56,C58,C59,C60,C64),""))</f>
        <v>0</v>
      </c>
      <c r="D68" s="285">
        <f t="shared" ref="D68:BL68" ca="1" si="71">IF(D$34="","",IFERROR(SUM(D37,D38,D40,D42,D43,D44,D48,D50,D53,D54,D56,D58,D59,D60,D64),""))</f>
        <v>0</v>
      </c>
      <c r="E68" s="285">
        <f t="shared" ca="1" si="71"/>
        <v>0</v>
      </c>
      <c r="F68" s="285">
        <f t="shared" ca="1" si="71"/>
        <v>0</v>
      </c>
      <c r="G68" s="285">
        <f t="shared" ca="1" si="71"/>
        <v>0</v>
      </c>
      <c r="H68" s="285">
        <f t="shared" ca="1" si="71"/>
        <v>0</v>
      </c>
      <c r="I68" s="285">
        <f t="shared" ca="1" si="71"/>
        <v>0</v>
      </c>
      <c r="J68" s="285">
        <f t="shared" ca="1" si="71"/>
        <v>0</v>
      </c>
      <c r="K68" s="285">
        <f t="shared" ca="1" si="71"/>
        <v>0</v>
      </c>
      <c r="L68" s="285">
        <f t="shared" ca="1" si="71"/>
        <v>0</v>
      </c>
      <c r="M68" s="285">
        <f t="shared" ca="1" si="71"/>
        <v>0</v>
      </c>
      <c r="N68" s="285">
        <f t="shared" ca="1" si="71"/>
        <v>0</v>
      </c>
      <c r="O68" s="285">
        <f t="shared" ca="1" si="71"/>
        <v>0</v>
      </c>
      <c r="P68" s="285">
        <f t="shared" ca="1" si="71"/>
        <v>0</v>
      </c>
      <c r="Q68" s="285">
        <f t="shared" ca="1" si="71"/>
        <v>0</v>
      </c>
      <c r="R68" s="285">
        <f t="shared" ca="1" si="71"/>
        <v>0</v>
      </c>
      <c r="S68" s="285">
        <f t="shared" ca="1" si="71"/>
        <v>0</v>
      </c>
      <c r="T68" s="285">
        <f t="shared" ca="1" si="71"/>
        <v>0</v>
      </c>
      <c r="U68" s="285">
        <f t="shared" ca="1" si="71"/>
        <v>0</v>
      </c>
      <c r="V68" s="285">
        <f t="shared" ca="1" si="71"/>
        <v>0</v>
      </c>
      <c r="W68" s="285">
        <f t="shared" ca="1" si="71"/>
        <v>0</v>
      </c>
      <c r="X68" s="285">
        <f t="shared" ca="1" si="71"/>
        <v>0</v>
      </c>
      <c r="Y68" s="285">
        <f t="shared" ca="1" si="71"/>
        <v>0</v>
      </c>
      <c r="Z68" s="285">
        <f t="shared" ca="1" si="71"/>
        <v>0</v>
      </c>
      <c r="AA68" s="285">
        <f t="shared" ca="1" si="71"/>
        <v>0</v>
      </c>
      <c r="AB68" s="285">
        <f t="shared" ca="1" si="71"/>
        <v>0</v>
      </c>
      <c r="AC68" s="285">
        <f t="shared" ca="1" si="71"/>
        <v>0</v>
      </c>
      <c r="AD68" s="285">
        <f t="shared" ca="1" si="71"/>
        <v>0</v>
      </c>
      <c r="AE68" s="285">
        <f t="shared" ca="1" si="71"/>
        <v>0</v>
      </c>
      <c r="AF68" s="285">
        <f t="shared" ca="1" si="71"/>
        <v>0</v>
      </c>
      <c r="AG68" s="285">
        <f t="shared" ca="1" si="71"/>
        <v>0</v>
      </c>
      <c r="AH68" s="285">
        <f t="shared" ca="1" si="71"/>
        <v>0</v>
      </c>
      <c r="AI68" s="285">
        <f t="shared" ca="1" si="71"/>
        <v>0</v>
      </c>
      <c r="AJ68" s="285">
        <f t="shared" ca="1" si="71"/>
        <v>0</v>
      </c>
      <c r="AK68" s="285">
        <f t="shared" ca="1" si="71"/>
        <v>0</v>
      </c>
      <c r="AL68" s="285">
        <f t="shared" ca="1" si="71"/>
        <v>0</v>
      </c>
      <c r="AM68" s="285">
        <f t="shared" ca="1" si="71"/>
        <v>0</v>
      </c>
      <c r="AN68" s="285">
        <f t="shared" ca="1" si="71"/>
        <v>0</v>
      </c>
      <c r="AO68" s="285">
        <f t="shared" ca="1" si="71"/>
        <v>0</v>
      </c>
      <c r="AP68" s="285">
        <f t="shared" ca="1" si="71"/>
        <v>0</v>
      </c>
      <c r="AQ68" s="285">
        <f t="shared" ca="1" si="71"/>
        <v>0</v>
      </c>
      <c r="AR68" s="285">
        <f t="shared" ca="1" si="71"/>
        <v>0</v>
      </c>
      <c r="AS68" s="285">
        <f t="shared" ca="1" si="71"/>
        <v>0</v>
      </c>
      <c r="AT68" s="285">
        <f t="shared" ca="1" si="71"/>
        <v>0</v>
      </c>
      <c r="AU68" s="285">
        <f t="shared" ca="1" si="71"/>
        <v>0</v>
      </c>
      <c r="AV68" s="285">
        <f t="shared" ca="1" si="71"/>
        <v>0</v>
      </c>
      <c r="AW68" s="285">
        <f t="shared" ca="1" si="71"/>
        <v>0</v>
      </c>
      <c r="AX68" s="285">
        <f t="shared" ca="1" si="71"/>
        <v>0</v>
      </c>
      <c r="AY68" s="285">
        <f t="shared" ca="1" si="71"/>
        <v>0</v>
      </c>
      <c r="AZ68" s="285">
        <f t="shared" ca="1" si="71"/>
        <v>0</v>
      </c>
      <c r="BA68" s="285">
        <f t="shared" ca="1" si="71"/>
        <v>0</v>
      </c>
      <c r="BB68" s="285">
        <f t="shared" ca="1" si="71"/>
        <v>0</v>
      </c>
      <c r="BC68" s="285">
        <f t="shared" ca="1" si="71"/>
        <v>0</v>
      </c>
      <c r="BD68" s="285">
        <f t="shared" ca="1" si="71"/>
        <v>0</v>
      </c>
      <c r="BE68" s="285">
        <f t="shared" ca="1" si="71"/>
        <v>0</v>
      </c>
      <c r="BF68" s="285">
        <f t="shared" ca="1" si="71"/>
        <v>0</v>
      </c>
      <c r="BG68" s="285">
        <f t="shared" ca="1" si="71"/>
        <v>0</v>
      </c>
      <c r="BH68" s="285">
        <f t="shared" ca="1" si="71"/>
        <v>0</v>
      </c>
      <c r="BI68" s="285">
        <f t="shared" ca="1" si="71"/>
        <v>0</v>
      </c>
      <c r="BJ68" s="285">
        <f t="shared" ca="1" si="71"/>
        <v>0</v>
      </c>
      <c r="BK68" s="285">
        <f t="shared" ca="1" si="71"/>
        <v>0</v>
      </c>
      <c r="BL68" s="285">
        <f t="shared" ca="1" si="71"/>
        <v>0</v>
      </c>
      <c r="BM68" s="304"/>
      <c r="BN68" s="304"/>
      <c r="BO68" s="91"/>
      <c r="BP68" s="91"/>
      <c r="BQ68" s="91"/>
      <c r="BR68" s="91"/>
      <c r="BS68" s="91"/>
      <c r="BT68" s="91"/>
      <c r="BU68" s="91"/>
      <c r="BV68" s="91"/>
      <c r="BW68" s="91"/>
    </row>
    <row r="69" spans="1:75" s="68" customFormat="1" ht="13.9" customHeight="1">
      <c r="A69" s="74"/>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47"/>
      <c r="BN69" s="47"/>
      <c r="BO69" s="92"/>
      <c r="BP69" s="92"/>
      <c r="BQ69" s="92"/>
      <c r="BR69" s="92"/>
      <c r="BS69" s="92"/>
      <c r="BT69" s="92"/>
      <c r="BU69" s="92"/>
      <c r="BV69" s="92"/>
      <c r="BW69" s="92"/>
    </row>
    <row r="70" spans="1:75" s="68" customFormat="1" ht="13.9" customHeight="1">
      <c r="A70" s="351" t="s">
        <v>208</v>
      </c>
      <c r="B70" s="152">
        <f ca="1">SUM(OFFSET(C70,0,0,1,B$21-B$19+1))</f>
        <v>0</v>
      </c>
      <c r="C70" s="356">
        <f>IF(C$34="","",C71*C72)</f>
        <v>0</v>
      </c>
      <c r="D70" s="357">
        <f t="shared" ref="D70:BL70" si="72">IF(D$34="","",D71*D72)</f>
        <v>0</v>
      </c>
      <c r="E70" s="357">
        <f t="shared" si="72"/>
        <v>0</v>
      </c>
      <c r="F70" s="357">
        <f>IF(F$34="","",F71*F72)</f>
        <v>0</v>
      </c>
      <c r="G70" s="357">
        <f t="shared" si="72"/>
        <v>0</v>
      </c>
      <c r="H70" s="357">
        <f t="shared" si="72"/>
        <v>0</v>
      </c>
      <c r="I70" s="357">
        <f t="shared" si="72"/>
        <v>0</v>
      </c>
      <c r="J70" s="357">
        <f t="shared" si="72"/>
        <v>0</v>
      </c>
      <c r="K70" s="357">
        <f t="shared" si="72"/>
        <v>0</v>
      </c>
      <c r="L70" s="357">
        <f t="shared" si="72"/>
        <v>0</v>
      </c>
      <c r="M70" s="357">
        <f t="shared" si="72"/>
        <v>0</v>
      </c>
      <c r="N70" s="357">
        <f t="shared" si="72"/>
        <v>0</v>
      </c>
      <c r="O70" s="357">
        <f t="shared" si="72"/>
        <v>0</v>
      </c>
      <c r="P70" s="357">
        <f t="shared" si="72"/>
        <v>0</v>
      </c>
      <c r="Q70" s="357">
        <f t="shared" si="72"/>
        <v>0</v>
      </c>
      <c r="R70" s="357">
        <f t="shared" si="72"/>
        <v>0</v>
      </c>
      <c r="S70" s="357">
        <f t="shared" si="72"/>
        <v>0</v>
      </c>
      <c r="T70" s="357">
        <f t="shared" si="72"/>
        <v>0</v>
      </c>
      <c r="U70" s="290">
        <f t="shared" ref="U70:V70" si="73">IF(U$34="","",U71*U72)</f>
        <v>0</v>
      </c>
      <c r="V70" s="290">
        <f t="shared" si="73"/>
        <v>0</v>
      </c>
      <c r="W70" s="290">
        <f t="shared" si="72"/>
        <v>0</v>
      </c>
      <c r="X70" s="290">
        <f t="shared" si="72"/>
        <v>0</v>
      </c>
      <c r="Y70" s="290">
        <f t="shared" ref="Y70:AE70" si="74">IF(Y$34="","",Y71*Y72)</f>
        <v>0</v>
      </c>
      <c r="Z70" s="290">
        <f t="shared" si="74"/>
        <v>0</v>
      </c>
      <c r="AA70" s="290">
        <f t="shared" si="74"/>
        <v>0</v>
      </c>
      <c r="AB70" s="290">
        <f t="shared" si="74"/>
        <v>0</v>
      </c>
      <c r="AC70" s="290">
        <f t="shared" si="74"/>
        <v>0</v>
      </c>
      <c r="AD70" s="290">
        <f t="shared" si="74"/>
        <v>0</v>
      </c>
      <c r="AE70" s="290">
        <f t="shared" si="74"/>
        <v>0</v>
      </c>
      <c r="AF70" s="290">
        <f t="shared" si="72"/>
        <v>0</v>
      </c>
      <c r="AG70" s="290">
        <f t="shared" si="72"/>
        <v>0</v>
      </c>
      <c r="AH70" s="290">
        <f t="shared" si="72"/>
        <v>0</v>
      </c>
      <c r="AI70" s="290">
        <f t="shared" si="72"/>
        <v>0</v>
      </c>
      <c r="AJ70" s="290">
        <f t="shared" si="72"/>
        <v>0</v>
      </c>
      <c r="AK70" s="290">
        <f t="shared" si="72"/>
        <v>0</v>
      </c>
      <c r="AL70" s="290">
        <f t="shared" si="72"/>
        <v>0</v>
      </c>
      <c r="AM70" s="290">
        <f t="shared" si="72"/>
        <v>0</v>
      </c>
      <c r="AN70" s="290">
        <f t="shared" si="72"/>
        <v>0</v>
      </c>
      <c r="AO70" s="290">
        <f t="shared" si="72"/>
        <v>0</v>
      </c>
      <c r="AP70" s="290">
        <f t="shared" si="72"/>
        <v>0</v>
      </c>
      <c r="AQ70" s="290">
        <f t="shared" si="72"/>
        <v>0</v>
      </c>
      <c r="AR70" s="290">
        <f t="shared" si="72"/>
        <v>0</v>
      </c>
      <c r="AS70" s="290">
        <f t="shared" si="72"/>
        <v>0</v>
      </c>
      <c r="AT70" s="290">
        <f t="shared" si="72"/>
        <v>0</v>
      </c>
      <c r="AU70" s="290">
        <f t="shared" si="72"/>
        <v>0</v>
      </c>
      <c r="AV70" s="290">
        <f t="shared" si="72"/>
        <v>0</v>
      </c>
      <c r="AW70" s="290">
        <f t="shared" si="72"/>
        <v>0</v>
      </c>
      <c r="AX70" s="290">
        <f t="shared" si="72"/>
        <v>0</v>
      </c>
      <c r="AY70" s="290">
        <f t="shared" si="72"/>
        <v>0</v>
      </c>
      <c r="AZ70" s="290">
        <f t="shared" si="72"/>
        <v>0</v>
      </c>
      <c r="BA70" s="290">
        <f t="shared" si="72"/>
        <v>0</v>
      </c>
      <c r="BB70" s="290">
        <f t="shared" si="72"/>
        <v>0</v>
      </c>
      <c r="BC70" s="290">
        <f t="shared" si="72"/>
        <v>0</v>
      </c>
      <c r="BD70" s="290">
        <f t="shared" si="72"/>
        <v>0</v>
      </c>
      <c r="BE70" s="290">
        <f t="shared" si="72"/>
        <v>0</v>
      </c>
      <c r="BF70" s="290">
        <f t="shared" si="72"/>
        <v>0</v>
      </c>
      <c r="BG70" s="290">
        <f t="shared" si="72"/>
        <v>0</v>
      </c>
      <c r="BH70" s="290">
        <f t="shared" si="72"/>
        <v>0</v>
      </c>
      <c r="BI70" s="290">
        <f t="shared" si="72"/>
        <v>0</v>
      </c>
      <c r="BJ70" s="290">
        <f t="shared" si="72"/>
        <v>0</v>
      </c>
      <c r="BK70" s="290">
        <f t="shared" si="72"/>
        <v>0</v>
      </c>
      <c r="BL70" s="290">
        <f t="shared" si="72"/>
        <v>0</v>
      </c>
      <c r="BM70" s="47"/>
      <c r="BN70" s="47"/>
      <c r="BO70" s="92"/>
      <c r="BP70" s="92"/>
      <c r="BQ70" s="92"/>
      <c r="BR70" s="92"/>
      <c r="BS70" s="92"/>
      <c r="BT70" s="92"/>
      <c r="BU70" s="92"/>
      <c r="BV70" s="92"/>
      <c r="BW70" s="92"/>
    </row>
    <row r="71" spans="1:75" s="363" customFormat="1" ht="13.9" customHeight="1">
      <c r="A71" s="360" t="s">
        <v>55</v>
      </c>
      <c r="B71" s="367">
        <f ca="1">IFERROR(AVERAGE(OFFSET(C71,0,0,1,B$21-B$19+1)),)</f>
        <v>0</v>
      </c>
      <c r="C71" s="361"/>
      <c r="D71" s="361"/>
      <c r="E71" s="361"/>
      <c r="F71" s="361"/>
      <c r="G71" s="361"/>
      <c r="H71" s="361"/>
      <c r="I71" s="361"/>
      <c r="J71" s="361"/>
      <c r="K71" s="361"/>
      <c r="L71" s="361"/>
      <c r="M71" s="361"/>
      <c r="N71" s="361"/>
      <c r="O71" s="361"/>
      <c r="P71" s="361"/>
      <c r="Q71" s="361"/>
      <c r="R71" s="361"/>
      <c r="S71" s="361"/>
      <c r="T71" s="361"/>
      <c r="U71" s="361"/>
      <c r="V71" s="361"/>
      <c r="W71" s="361"/>
      <c r="X71" s="361"/>
      <c r="Y71" s="361"/>
      <c r="Z71" s="361"/>
      <c r="AA71" s="361"/>
      <c r="AB71" s="361"/>
      <c r="AC71" s="361"/>
      <c r="AD71" s="361"/>
      <c r="AE71" s="361"/>
      <c r="AF71" s="361"/>
      <c r="AG71" s="361"/>
      <c r="AH71" s="361"/>
      <c r="AI71" s="361"/>
      <c r="AJ71" s="361"/>
      <c r="AK71" s="361"/>
      <c r="AL71" s="361"/>
      <c r="AM71" s="361"/>
      <c r="AN71" s="361"/>
      <c r="AO71" s="361"/>
      <c r="AP71" s="361"/>
      <c r="AQ71" s="361"/>
      <c r="AR71" s="361"/>
      <c r="AS71" s="361"/>
      <c r="AT71" s="361"/>
      <c r="AU71" s="361"/>
      <c r="AV71" s="361"/>
      <c r="AW71" s="361"/>
      <c r="AX71" s="361"/>
      <c r="AY71" s="361"/>
      <c r="AZ71" s="361"/>
      <c r="BA71" s="361"/>
      <c r="BB71" s="361"/>
      <c r="BC71" s="361"/>
      <c r="BD71" s="361"/>
      <c r="BE71" s="361"/>
      <c r="BF71" s="361"/>
      <c r="BG71" s="361"/>
      <c r="BH71" s="361"/>
      <c r="BI71" s="361"/>
      <c r="BJ71" s="361"/>
      <c r="BK71" s="361"/>
      <c r="BL71" s="361"/>
      <c r="BM71" s="362"/>
      <c r="BN71" s="362"/>
    </row>
    <row r="72" spans="1:75" s="365" customFormat="1" ht="13.9" customHeight="1">
      <c r="A72" s="364" t="s">
        <v>293</v>
      </c>
      <c r="B72" s="367">
        <f ca="1">IFERROR(AVERAGE(OFFSET(C72,0,0,1,B$21-B$19+1)),)</f>
        <v>0</v>
      </c>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1"/>
      <c r="AC72" s="361"/>
      <c r="AD72" s="361"/>
      <c r="AE72" s="361"/>
      <c r="AF72" s="361"/>
      <c r="AG72" s="361"/>
      <c r="AH72" s="361"/>
      <c r="AI72" s="361"/>
      <c r="AJ72" s="361"/>
      <c r="AK72" s="361"/>
      <c r="AL72" s="361"/>
      <c r="AM72" s="361"/>
      <c r="AN72" s="361"/>
      <c r="AO72" s="361"/>
      <c r="AP72" s="361"/>
      <c r="AQ72" s="361"/>
      <c r="AR72" s="361"/>
      <c r="AS72" s="361"/>
      <c r="AT72" s="361"/>
      <c r="AU72" s="361"/>
      <c r="AV72" s="361"/>
      <c r="AW72" s="361"/>
      <c r="AX72" s="361"/>
      <c r="AY72" s="361"/>
      <c r="AZ72" s="361"/>
      <c r="BA72" s="361"/>
      <c r="BB72" s="361"/>
      <c r="BC72" s="361"/>
      <c r="BD72" s="361"/>
      <c r="BE72" s="361"/>
      <c r="BF72" s="361"/>
      <c r="BG72" s="361"/>
      <c r="BH72" s="361"/>
      <c r="BI72" s="361"/>
      <c r="BJ72" s="361"/>
      <c r="BK72" s="361"/>
      <c r="BL72" s="361"/>
      <c r="BM72" s="362"/>
      <c r="BN72" s="362"/>
    </row>
    <row r="73" spans="1:75" s="68" customFormat="1" ht="13.9" customHeight="1">
      <c r="A73" s="351" t="s">
        <v>210</v>
      </c>
      <c r="B73" s="152">
        <f ca="1">SUM(OFFSET(C73,0,0,1,B$21-B$19+1))</f>
        <v>0</v>
      </c>
      <c r="C73" s="252"/>
      <c r="D73" s="352"/>
      <c r="E73" s="352"/>
      <c r="F73" s="352"/>
      <c r="G73" s="352"/>
      <c r="H73" s="352"/>
      <c r="I73" s="352"/>
      <c r="J73" s="352"/>
      <c r="K73" s="352"/>
      <c r="L73" s="352"/>
      <c r="M73" s="352"/>
      <c r="N73" s="352"/>
      <c r="O73" s="352"/>
      <c r="P73" s="352"/>
      <c r="Q73" s="352"/>
      <c r="R73" s="352"/>
      <c r="S73" s="352"/>
      <c r="T73" s="352"/>
      <c r="U73" s="352"/>
      <c r="V73" s="352"/>
      <c r="W73" s="352"/>
      <c r="X73" s="352"/>
      <c r="Y73" s="352"/>
      <c r="Z73" s="352"/>
      <c r="AA73" s="352"/>
      <c r="AB73" s="352"/>
      <c r="AC73" s="352"/>
      <c r="AD73" s="352"/>
      <c r="AE73" s="352"/>
      <c r="AF73" s="352"/>
      <c r="AG73" s="352"/>
      <c r="AH73" s="352"/>
      <c r="AI73" s="352"/>
      <c r="AJ73" s="352"/>
      <c r="AK73" s="352"/>
      <c r="AL73" s="352"/>
      <c r="AM73" s="352"/>
      <c r="AN73" s="352"/>
      <c r="AO73" s="352"/>
      <c r="AP73" s="352"/>
      <c r="AQ73" s="352"/>
      <c r="AR73" s="352"/>
      <c r="AS73" s="352"/>
      <c r="AT73" s="352"/>
      <c r="AU73" s="352"/>
      <c r="AV73" s="352"/>
      <c r="AW73" s="352"/>
      <c r="AX73" s="352"/>
      <c r="AY73" s="352"/>
      <c r="AZ73" s="352"/>
      <c r="BA73" s="352"/>
      <c r="BB73" s="352"/>
      <c r="BC73" s="352"/>
      <c r="BD73" s="352"/>
      <c r="BE73" s="352"/>
      <c r="BF73" s="352"/>
      <c r="BG73" s="352"/>
      <c r="BH73" s="352"/>
      <c r="BI73" s="352"/>
      <c r="BJ73" s="352"/>
      <c r="BK73" s="352"/>
      <c r="BL73" s="352"/>
      <c r="BM73" s="32"/>
      <c r="BN73" s="32"/>
    </row>
    <row r="74" spans="1:75" s="73" customFormat="1" ht="13.9" customHeight="1">
      <c r="A74" s="256" t="s">
        <v>294</v>
      </c>
      <c r="B74" s="151">
        <f ca="1">SUM(OFFSET(C74,0,0,1,B$21-B$19+1))</f>
        <v>0</v>
      </c>
      <c r="C74" s="291">
        <f>IF(C$34="","",C70+C73)</f>
        <v>0</v>
      </c>
      <c r="D74" s="292">
        <f t="shared" ref="D74:BL74" si="75">IF(D$34="","",D70+D73)</f>
        <v>0</v>
      </c>
      <c r="E74" s="292">
        <f t="shared" si="75"/>
        <v>0</v>
      </c>
      <c r="F74" s="292">
        <f t="shared" si="75"/>
        <v>0</v>
      </c>
      <c r="G74" s="292">
        <f t="shared" si="75"/>
        <v>0</v>
      </c>
      <c r="H74" s="292">
        <f t="shared" si="75"/>
        <v>0</v>
      </c>
      <c r="I74" s="292">
        <f t="shared" si="75"/>
        <v>0</v>
      </c>
      <c r="J74" s="292">
        <f t="shared" si="75"/>
        <v>0</v>
      </c>
      <c r="K74" s="292">
        <f t="shared" si="75"/>
        <v>0</v>
      </c>
      <c r="L74" s="292">
        <f t="shared" si="75"/>
        <v>0</v>
      </c>
      <c r="M74" s="292">
        <f t="shared" si="75"/>
        <v>0</v>
      </c>
      <c r="N74" s="292">
        <f t="shared" si="75"/>
        <v>0</v>
      </c>
      <c r="O74" s="292">
        <f t="shared" si="75"/>
        <v>0</v>
      </c>
      <c r="P74" s="292">
        <f t="shared" si="75"/>
        <v>0</v>
      </c>
      <c r="Q74" s="292">
        <f t="shared" si="75"/>
        <v>0</v>
      </c>
      <c r="R74" s="292">
        <f t="shared" si="75"/>
        <v>0</v>
      </c>
      <c r="S74" s="292">
        <f t="shared" si="75"/>
        <v>0</v>
      </c>
      <c r="T74" s="292">
        <f t="shared" si="75"/>
        <v>0</v>
      </c>
      <c r="U74" s="292">
        <f t="shared" si="75"/>
        <v>0</v>
      </c>
      <c r="V74" s="292">
        <f t="shared" si="75"/>
        <v>0</v>
      </c>
      <c r="W74" s="292">
        <f t="shared" si="75"/>
        <v>0</v>
      </c>
      <c r="X74" s="292">
        <f t="shared" si="75"/>
        <v>0</v>
      </c>
      <c r="Y74" s="292">
        <f t="shared" si="75"/>
        <v>0</v>
      </c>
      <c r="Z74" s="292">
        <f t="shared" si="75"/>
        <v>0</v>
      </c>
      <c r="AA74" s="292">
        <f t="shared" si="75"/>
        <v>0</v>
      </c>
      <c r="AB74" s="292">
        <f t="shared" si="75"/>
        <v>0</v>
      </c>
      <c r="AC74" s="292">
        <f t="shared" si="75"/>
        <v>0</v>
      </c>
      <c r="AD74" s="292">
        <f t="shared" si="75"/>
        <v>0</v>
      </c>
      <c r="AE74" s="292">
        <f t="shared" si="75"/>
        <v>0</v>
      </c>
      <c r="AF74" s="292">
        <f t="shared" si="75"/>
        <v>0</v>
      </c>
      <c r="AG74" s="292">
        <f t="shared" si="75"/>
        <v>0</v>
      </c>
      <c r="AH74" s="292">
        <f t="shared" si="75"/>
        <v>0</v>
      </c>
      <c r="AI74" s="292">
        <f t="shared" si="75"/>
        <v>0</v>
      </c>
      <c r="AJ74" s="292">
        <f t="shared" si="75"/>
        <v>0</v>
      </c>
      <c r="AK74" s="292">
        <f t="shared" si="75"/>
        <v>0</v>
      </c>
      <c r="AL74" s="292">
        <f t="shared" si="75"/>
        <v>0</v>
      </c>
      <c r="AM74" s="292">
        <f t="shared" si="75"/>
        <v>0</v>
      </c>
      <c r="AN74" s="292">
        <f t="shared" si="75"/>
        <v>0</v>
      </c>
      <c r="AO74" s="292">
        <f t="shared" si="75"/>
        <v>0</v>
      </c>
      <c r="AP74" s="292">
        <f t="shared" si="75"/>
        <v>0</v>
      </c>
      <c r="AQ74" s="292">
        <f t="shared" si="75"/>
        <v>0</v>
      </c>
      <c r="AR74" s="292">
        <f t="shared" si="75"/>
        <v>0</v>
      </c>
      <c r="AS74" s="292">
        <f t="shared" si="75"/>
        <v>0</v>
      </c>
      <c r="AT74" s="292">
        <f t="shared" si="75"/>
        <v>0</v>
      </c>
      <c r="AU74" s="292">
        <f t="shared" si="75"/>
        <v>0</v>
      </c>
      <c r="AV74" s="292">
        <f t="shared" si="75"/>
        <v>0</v>
      </c>
      <c r="AW74" s="292">
        <f t="shared" si="75"/>
        <v>0</v>
      </c>
      <c r="AX74" s="292">
        <f t="shared" si="75"/>
        <v>0</v>
      </c>
      <c r="AY74" s="292">
        <f t="shared" si="75"/>
        <v>0</v>
      </c>
      <c r="AZ74" s="292">
        <f t="shared" si="75"/>
        <v>0</v>
      </c>
      <c r="BA74" s="292">
        <f t="shared" si="75"/>
        <v>0</v>
      </c>
      <c r="BB74" s="292">
        <f t="shared" si="75"/>
        <v>0</v>
      </c>
      <c r="BC74" s="292">
        <f t="shared" si="75"/>
        <v>0</v>
      </c>
      <c r="BD74" s="292">
        <f t="shared" si="75"/>
        <v>0</v>
      </c>
      <c r="BE74" s="292">
        <f t="shared" si="75"/>
        <v>0</v>
      </c>
      <c r="BF74" s="292">
        <f t="shared" si="75"/>
        <v>0</v>
      </c>
      <c r="BG74" s="292">
        <f t="shared" si="75"/>
        <v>0</v>
      </c>
      <c r="BH74" s="292">
        <f t="shared" si="75"/>
        <v>0</v>
      </c>
      <c r="BI74" s="292">
        <f t="shared" si="75"/>
        <v>0</v>
      </c>
      <c r="BJ74" s="292">
        <f t="shared" si="75"/>
        <v>0</v>
      </c>
      <c r="BK74" s="292">
        <f t="shared" si="75"/>
        <v>0</v>
      </c>
      <c r="BL74" s="292">
        <f t="shared" si="75"/>
        <v>0</v>
      </c>
      <c r="BM74" s="118"/>
      <c r="BN74" s="118"/>
    </row>
    <row r="75" spans="1:75" s="68" customFormat="1" ht="13.9" customHeight="1">
      <c r="A75" s="127"/>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32"/>
      <c r="BN75" s="32"/>
    </row>
    <row r="76" spans="1:75" s="73" customFormat="1" ht="13.9" customHeight="1">
      <c r="A76" s="72" t="s">
        <v>52</v>
      </c>
      <c r="B76" s="151">
        <f ca="1">SUM(OFFSET(C76,0,0,1,B$21-B$19+1))</f>
        <v>0</v>
      </c>
      <c r="C76" s="292">
        <f ca="1">IF(C$34="","",C74-C67)</f>
        <v>0</v>
      </c>
      <c r="D76" s="292">
        <f t="shared" ref="D76:BL76" ca="1" si="76">IF(D$34="","",D74-D67)</f>
        <v>0</v>
      </c>
      <c r="E76" s="292">
        <f t="shared" ca="1" si="76"/>
        <v>0</v>
      </c>
      <c r="F76" s="292">
        <f t="shared" ca="1" si="76"/>
        <v>0</v>
      </c>
      <c r="G76" s="292">
        <f t="shared" ca="1" si="76"/>
        <v>0</v>
      </c>
      <c r="H76" s="292">
        <f t="shared" ca="1" si="76"/>
        <v>0</v>
      </c>
      <c r="I76" s="292">
        <f t="shared" ca="1" si="76"/>
        <v>0</v>
      </c>
      <c r="J76" s="292">
        <f t="shared" ca="1" si="76"/>
        <v>0</v>
      </c>
      <c r="K76" s="292">
        <f t="shared" ca="1" si="76"/>
        <v>0</v>
      </c>
      <c r="L76" s="292">
        <f t="shared" ca="1" si="76"/>
        <v>0</v>
      </c>
      <c r="M76" s="292">
        <f t="shared" ca="1" si="76"/>
        <v>0</v>
      </c>
      <c r="N76" s="292">
        <f t="shared" ca="1" si="76"/>
        <v>0</v>
      </c>
      <c r="O76" s="292">
        <f t="shared" ca="1" si="76"/>
        <v>0</v>
      </c>
      <c r="P76" s="292">
        <f t="shared" ca="1" si="76"/>
        <v>0</v>
      </c>
      <c r="Q76" s="292">
        <f t="shared" ca="1" si="76"/>
        <v>0</v>
      </c>
      <c r="R76" s="292">
        <f t="shared" ca="1" si="76"/>
        <v>0</v>
      </c>
      <c r="S76" s="292">
        <f t="shared" ca="1" si="76"/>
        <v>0</v>
      </c>
      <c r="T76" s="292">
        <f t="shared" ca="1" si="76"/>
        <v>0</v>
      </c>
      <c r="U76" s="292">
        <f t="shared" ca="1" si="76"/>
        <v>0</v>
      </c>
      <c r="V76" s="292">
        <f t="shared" ca="1" si="76"/>
        <v>0</v>
      </c>
      <c r="W76" s="292">
        <f t="shared" ca="1" si="76"/>
        <v>0</v>
      </c>
      <c r="X76" s="292">
        <f t="shared" ca="1" si="76"/>
        <v>0</v>
      </c>
      <c r="Y76" s="292">
        <f t="shared" ca="1" si="76"/>
        <v>0</v>
      </c>
      <c r="Z76" s="292">
        <f t="shared" ca="1" si="76"/>
        <v>0</v>
      </c>
      <c r="AA76" s="292">
        <f t="shared" ca="1" si="76"/>
        <v>0</v>
      </c>
      <c r="AB76" s="292">
        <f t="shared" ca="1" si="76"/>
        <v>0</v>
      </c>
      <c r="AC76" s="292">
        <f t="shared" ca="1" si="76"/>
        <v>0</v>
      </c>
      <c r="AD76" s="292">
        <f t="shared" ca="1" si="76"/>
        <v>0</v>
      </c>
      <c r="AE76" s="292">
        <f t="shared" ca="1" si="76"/>
        <v>0</v>
      </c>
      <c r="AF76" s="292">
        <f t="shared" ca="1" si="76"/>
        <v>0</v>
      </c>
      <c r="AG76" s="292">
        <f t="shared" ca="1" si="76"/>
        <v>0</v>
      </c>
      <c r="AH76" s="292">
        <f t="shared" ca="1" si="76"/>
        <v>0</v>
      </c>
      <c r="AI76" s="292">
        <f t="shared" ca="1" si="76"/>
        <v>0</v>
      </c>
      <c r="AJ76" s="292">
        <f t="shared" ca="1" si="76"/>
        <v>0</v>
      </c>
      <c r="AK76" s="292">
        <f t="shared" ca="1" si="76"/>
        <v>0</v>
      </c>
      <c r="AL76" s="292">
        <f t="shared" ca="1" si="76"/>
        <v>0</v>
      </c>
      <c r="AM76" s="292">
        <f t="shared" ca="1" si="76"/>
        <v>0</v>
      </c>
      <c r="AN76" s="292">
        <f t="shared" ca="1" si="76"/>
        <v>0</v>
      </c>
      <c r="AO76" s="292">
        <f t="shared" ca="1" si="76"/>
        <v>0</v>
      </c>
      <c r="AP76" s="292">
        <f t="shared" ca="1" si="76"/>
        <v>0</v>
      </c>
      <c r="AQ76" s="292">
        <f t="shared" ca="1" si="76"/>
        <v>0</v>
      </c>
      <c r="AR76" s="292">
        <f t="shared" ca="1" si="76"/>
        <v>0</v>
      </c>
      <c r="AS76" s="292">
        <f t="shared" ca="1" si="76"/>
        <v>0</v>
      </c>
      <c r="AT76" s="292">
        <f t="shared" ca="1" si="76"/>
        <v>0</v>
      </c>
      <c r="AU76" s="292">
        <f t="shared" ca="1" si="76"/>
        <v>0</v>
      </c>
      <c r="AV76" s="292">
        <f t="shared" ca="1" si="76"/>
        <v>0</v>
      </c>
      <c r="AW76" s="292">
        <f t="shared" ca="1" si="76"/>
        <v>0</v>
      </c>
      <c r="AX76" s="292">
        <f t="shared" ca="1" si="76"/>
        <v>0</v>
      </c>
      <c r="AY76" s="292">
        <f t="shared" ca="1" si="76"/>
        <v>0</v>
      </c>
      <c r="AZ76" s="292">
        <f t="shared" ca="1" si="76"/>
        <v>0</v>
      </c>
      <c r="BA76" s="292">
        <f t="shared" ca="1" si="76"/>
        <v>0</v>
      </c>
      <c r="BB76" s="292">
        <f t="shared" ca="1" si="76"/>
        <v>0</v>
      </c>
      <c r="BC76" s="292">
        <f t="shared" ca="1" si="76"/>
        <v>0</v>
      </c>
      <c r="BD76" s="292">
        <f t="shared" ca="1" si="76"/>
        <v>0</v>
      </c>
      <c r="BE76" s="292">
        <f t="shared" ca="1" si="76"/>
        <v>0</v>
      </c>
      <c r="BF76" s="292">
        <f t="shared" ca="1" si="76"/>
        <v>0</v>
      </c>
      <c r="BG76" s="292">
        <f t="shared" ca="1" si="76"/>
        <v>0</v>
      </c>
      <c r="BH76" s="292">
        <f t="shared" ca="1" si="76"/>
        <v>0</v>
      </c>
      <c r="BI76" s="292">
        <f t="shared" ca="1" si="76"/>
        <v>0</v>
      </c>
      <c r="BJ76" s="292">
        <f t="shared" ca="1" si="76"/>
        <v>0</v>
      </c>
      <c r="BK76" s="292">
        <f t="shared" ca="1" si="76"/>
        <v>0</v>
      </c>
      <c r="BL76" s="292">
        <f t="shared" ca="1" si="76"/>
        <v>0</v>
      </c>
      <c r="BM76" s="118"/>
      <c r="BN76" s="118"/>
    </row>
    <row r="77" spans="1:75" s="68" customFormat="1" ht="13.9" customHeight="1">
      <c r="A77" s="116" t="s">
        <v>7</v>
      </c>
      <c r="B77" s="152">
        <f ca="1">SUM(OFFSET(C77,0,0,1,B$21-B$19+1))</f>
        <v>0</v>
      </c>
      <c r="C77" s="312">
        <f ca="1">IF(C$34="","",C76*$B$27)</f>
        <v>0</v>
      </c>
      <c r="D77" s="313">
        <f ca="1">IF(D$34="","",D76*$B$27)</f>
        <v>0</v>
      </c>
      <c r="E77" s="313">
        <f t="shared" ref="E77:BL77" ca="1" si="77">IF(E$34="","",E76*$B$27)</f>
        <v>0</v>
      </c>
      <c r="F77" s="313">
        <f t="shared" ca="1" si="77"/>
        <v>0</v>
      </c>
      <c r="G77" s="313">
        <f t="shared" ca="1" si="77"/>
        <v>0</v>
      </c>
      <c r="H77" s="313">
        <f t="shared" ca="1" si="77"/>
        <v>0</v>
      </c>
      <c r="I77" s="313">
        <f t="shared" ca="1" si="77"/>
        <v>0</v>
      </c>
      <c r="J77" s="313">
        <f t="shared" ca="1" si="77"/>
        <v>0</v>
      </c>
      <c r="K77" s="313">
        <f t="shared" ca="1" si="77"/>
        <v>0</v>
      </c>
      <c r="L77" s="313">
        <f t="shared" ca="1" si="77"/>
        <v>0</v>
      </c>
      <c r="M77" s="313">
        <f t="shared" ca="1" si="77"/>
        <v>0</v>
      </c>
      <c r="N77" s="313">
        <f t="shared" ca="1" si="77"/>
        <v>0</v>
      </c>
      <c r="O77" s="313">
        <f t="shared" ca="1" si="77"/>
        <v>0</v>
      </c>
      <c r="P77" s="313">
        <f t="shared" ca="1" si="77"/>
        <v>0</v>
      </c>
      <c r="Q77" s="313">
        <f t="shared" ca="1" si="77"/>
        <v>0</v>
      </c>
      <c r="R77" s="313">
        <f t="shared" ca="1" si="77"/>
        <v>0</v>
      </c>
      <c r="S77" s="313">
        <f t="shared" ca="1" si="77"/>
        <v>0</v>
      </c>
      <c r="T77" s="313">
        <f t="shared" ca="1" si="77"/>
        <v>0</v>
      </c>
      <c r="U77" s="313">
        <f t="shared" ca="1" si="77"/>
        <v>0</v>
      </c>
      <c r="V77" s="313">
        <f t="shared" ca="1" si="77"/>
        <v>0</v>
      </c>
      <c r="W77" s="313">
        <f t="shared" ca="1" si="77"/>
        <v>0</v>
      </c>
      <c r="X77" s="313">
        <f t="shared" ca="1" si="77"/>
        <v>0</v>
      </c>
      <c r="Y77" s="313">
        <f t="shared" ca="1" si="77"/>
        <v>0</v>
      </c>
      <c r="Z77" s="313">
        <f t="shared" ca="1" si="77"/>
        <v>0</v>
      </c>
      <c r="AA77" s="313">
        <f t="shared" ca="1" si="77"/>
        <v>0</v>
      </c>
      <c r="AB77" s="313">
        <f t="shared" ca="1" si="77"/>
        <v>0</v>
      </c>
      <c r="AC77" s="313">
        <f t="shared" ca="1" si="77"/>
        <v>0</v>
      </c>
      <c r="AD77" s="313">
        <f t="shared" ca="1" si="77"/>
        <v>0</v>
      </c>
      <c r="AE77" s="313">
        <f t="shared" ca="1" si="77"/>
        <v>0</v>
      </c>
      <c r="AF77" s="313">
        <f t="shared" ca="1" si="77"/>
        <v>0</v>
      </c>
      <c r="AG77" s="313">
        <f t="shared" ca="1" si="77"/>
        <v>0</v>
      </c>
      <c r="AH77" s="313">
        <f t="shared" ca="1" si="77"/>
        <v>0</v>
      </c>
      <c r="AI77" s="313">
        <f t="shared" ca="1" si="77"/>
        <v>0</v>
      </c>
      <c r="AJ77" s="313">
        <f t="shared" ca="1" si="77"/>
        <v>0</v>
      </c>
      <c r="AK77" s="313">
        <f t="shared" ca="1" si="77"/>
        <v>0</v>
      </c>
      <c r="AL77" s="313">
        <f t="shared" ca="1" si="77"/>
        <v>0</v>
      </c>
      <c r="AM77" s="313">
        <f t="shared" ca="1" si="77"/>
        <v>0</v>
      </c>
      <c r="AN77" s="313">
        <f t="shared" ca="1" si="77"/>
        <v>0</v>
      </c>
      <c r="AO77" s="313">
        <f t="shared" ca="1" si="77"/>
        <v>0</v>
      </c>
      <c r="AP77" s="313">
        <f t="shared" ca="1" si="77"/>
        <v>0</v>
      </c>
      <c r="AQ77" s="313">
        <f t="shared" ca="1" si="77"/>
        <v>0</v>
      </c>
      <c r="AR77" s="313">
        <f t="shared" ca="1" si="77"/>
        <v>0</v>
      </c>
      <c r="AS77" s="313">
        <f t="shared" ca="1" si="77"/>
        <v>0</v>
      </c>
      <c r="AT77" s="313">
        <f t="shared" ca="1" si="77"/>
        <v>0</v>
      </c>
      <c r="AU77" s="313">
        <f t="shared" ca="1" si="77"/>
        <v>0</v>
      </c>
      <c r="AV77" s="313">
        <f t="shared" ca="1" si="77"/>
        <v>0</v>
      </c>
      <c r="AW77" s="313">
        <f t="shared" ca="1" si="77"/>
        <v>0</v>
      </c>
      <c r="AX77" s="313">
        <f t="shared" ca="1" si="77"/>
        <v>0</v>
      </c>
      <c r="AY77" s="313">
        <f t="shared" ca="1" si="77"/>
        <v>0</v>
      </c>
      <c r="AZ77" s="313">
        <f t="shared" ca="1" si="77"/>
        <v>0</v>
      </c>
      <c r="BA77" s="313">
        <f t="shared" ca="1" si="77"/>
        <v>0</v>
      </c>
      <c r="BB77" s="313">
        <f t="shared" ca="1" si="77"/>
        <v>0</v>
      </c>
      <c r="BC77" s="313">
        <f t="shared" ca="1" si="77"/>
        <v>0</v>
      </c>
      <c r="BD77" s="313">
        <f t="shared" ca="1" si="77"/>
        <v>0</v>
      </c>
      <c r="BE77" s="313">
        <f t="shared" ca="1" si="77"/>
        <v>0</v>
      </c>
      <c r="BF77" s="313">
        <f t="shared" ca="1" si="77"/>
        <v>0</v>
      </c>
      <c r="BG77" s="313">
        <f t="shared" ca="1" si="77"/>
        <v>0</v>
      </c>
      <c r="BH77" s="313">
        <f t="shared" ca="1" si="77"/>
        <v>0</v>
      </c>
      <c r="BI77" s="313">
        <f t="shared" ca="1" si="77"/>
        <v>0</v>
      </c>
      <c r="BJ77" s="313">
        <f t="shared" ca="1" si="77"/>
        <v>0</v>
      </c>
      <c r="BK77" s="313">
        <f t="shared" ca="1" si="77"/>
        <v>0</v>
      </c>
      <c r="BL77" s="313">
        <f t="shared" ca="1" si="77"/>
        <v>0</v>
      </c>
      <c r="BM77" s="32"/>
      <c r="BN77" s="32"/>
    </row>
    <row r="78" spans="1:75" s="68" customFormat="1" ht="13.9" customHeight="1">
      <c r="A78" s="117" t="s">
        <v>8</v>
      </c>
      <c r="B78" s="152">
        <f ca="1">SUM(OFFSET(C78,0,0,1,B$21-B$19+1))</f>
        <v>0</v>
      </c>
      <c r="C78" s="293"/>
      <c r="D78" s="293"/>
      <c r="E78" s="293"/>
      <c r="F78" s="293"/>
      <c r="G78" s="293"/>
      <c r="H78" s="293"/>
      <c r="I78" s="293"/>
      <c r="J78" s="293"/>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293"/>
      <c r="AK78" s="293"/>
      <c r="AL78" s="293"/>
      <c r="AM78" s="293"/>
      <c r="AN78" s="293"/>
      <c r="AO78" s="293"/>
      <c r="AP78" s="293"/>
      <c r="AQ78" s="293"/>
      <c r="AR78" s="293"/>
      <c r="AS78" s="293"/>
      <c r="AT78" s="293"/>
      <c r="AU78" s="293"/>
      <c r="AV78" s="293"/>
      <c r="AW78" s="293"/>
      <c r="AX78" s="293"/>
      <c r="AY78" s="293"/>
      <c r="AZ78" s="293"/>
      <c r="BA78" s="293"/>
      <c r="BB78" s="293"/>
      <c r="BC78" s="293"/>
      <c r="BD78" s="293"/>
      <c r="BE78" s="293"/>
      <c r="BF78" s="293"/>
      <c r="BG78" s="293"/>
      <c r="BH78" s="293"/>
      <c r="BI78" s="293"/>
      <c r="BJ78" s="293"/>
      <c r="BK78" s="293"/>
      <c r="BL78" s="293"/>
      <c r="BM78" s="32"/>
      <c r="BN78" s="32"/>
    </row>
    <row r="79" spans="1:75" s="73" customFormat="1" ht="13.9" customHeight="1">
      <c r="A79" s="78" t="s">
        <v>9</v>
      </c>
      <c r="B79" s="151">
        <f ca="1">IF('Terminal Value'!C25="",0,MAX(0,'Terminal Value'!C25))</f>
        <v>0</v>
      </c>
      <c r="C79" s="294"/>
      <c r="D79" s="294"/>
      <c r="E79" s="294"/>
      <c r="F79" s="294"/>
      <c r="G79" s="294"/>
      <c r="H79" s="294"/>
      <c r="I79" s="294"/>
      <c r="J79" s="294"/>
      <c r="K79" s="294"/>
      <c r="L79" s="294"/>
      <c r="M79" s="294"/>
      <c r="N79" s="294"/>
      <c r="O79" s="294"/>
      <c r="P79" s="294"/>
      <c r="Q79" s="294"/>
      <c r="R79" s="294"/>
      <c r="S79" s="294"/>
      <c r="T79" s="294"/>
      <c r="U79" s="294"/>
      <c r="V79" s="294"/>
      <c r="W79" s="294"/>
      <c r="X79" s="294"/>
      <c r="Y79" s="294"/>
      <c r="Z79" s="294"/>
      <c r="AA79" s="294"/>
      <c r="AB79" s="294"/>
      <c r="AC79" s="294"/>
      <c r="AD79" s="294"/>
      <c r="AE79" s="294"/>
      <c r="AF79" s="294"/>
      <c r="AG79" s="294"/>
      <c r="AH79" s="294"/>
      <c r="AI79" s="294"/>
      <c r="AJ79" s="294"/>
      <c r="AK79" s="294"/>
      <c r="AL79" s="294"/>
      <c r="AM79" s="294"/>
      <c r="AN79" s="294"/>
      <c r="AO79" s="294"/>
      <c r="AP79" s="294"/>
      <c r="AQ79" s="294"/>
      <c r="AR79" s="294"/>
      <c r="AS79" s="294"/>
      <c r="AT79" s="294"/>
      <c r="AU79" s="294"/>
      <c r="AV79" s="294"/>
      <c r="AW79" s="294"/>
      <c r="AX79" s="294"/>
      <c r="AY79" s="294"/>
      <c r="AZ79" s="294"/>
      <c r="BA79" s="294"/>
      <c r="BB79" s="294"/>
      <c r="BC79" s="294"/>
      <c r="BD79" s="294"/>
      <c r="BE79" s="294"/>
      <c r="BF79" s="294"/>
      <c r="BG79" s="294"/>
      <c r="BH79" s="294"/>
      <c r="BI79" s="294"/>
      <c r="BJ79" s="294"/>
      <c r="BK79" s="294"/>
      <c r="BL79" s="294"/>
      <c r="BM79" s="118"/>
      <c r="BN79" s="118"/>
    </row>
    <row r="80" spans="1:75" s="73" customFormat="1" ht="13.9" customHeight="1">
      <c r="A80" s="359" t="s">
        <v>161</v>
      </c>
      <c r="B80" s="152">
        <f ca="1">IF(B79="",0,B79/(1+IF($B$25="",0,$B$25))^($B$21-$B$18))</f>
        <v>0</v>
      </c>
      <c r="C80" s="294"/>
      <c r="D80" s="294"/>
      <c r="E80" s="294"/>
      <c r="F80" s="294"/>
      <c r="G80" s="294"/>
      <c r="H80" s="294"/>
      <c r="I80" s="294"/>
      <c r="J80" s="294"/>
      <c r="K80" s="294"/>
      <c r="L80" s="294"/>
      <c r="M80" s="294"/>
      <c r="N80" s="294"/>
      <c r="O80" s="294"/>
      <c r="P80" s="294"/>
      <c r="Q80" s="294"/>
      <c r="R80" s="294"/>
      <c r="S80" s="294"/>
      <c r="T80" s="294"/>
      <c r="U80" s="294"/>
      <c r="V80" s="294"/>
      <c r="W80" s="294"/>
      <c r="X80" s="294"/>
      <c r="Y80" s="294"/>
      <c r="Z80" s="294"/>
      <c r="AA80" s="294"/>
      <c r="AB80" s="294"/>
      <c r="AC80" s="294"/>
      <c r="AD80" s="294"/>
      <c r="AE80" s="294"/>
      <c r="AF80" s="294"/>
      <c r="AG80" s="294"/>
      <c r="AH80" s="294"/>
      <c r="AI80" s="294"/>
      <c r="AJ80" s="294"/>
      <c r="AK80" s="294"/>
      <c r="AL80" s="294"/>
      <c r="AM80" s="294"/>
      <c r="AN80" s="294"/>
      <c r="AO80" s="294"/>
      <c r="AP80" s="294"/>
      <c r="AQ80" s="294"/>
      <c r="AR80" s="294"/>
      <c r="AS80" s="294"/>
      <c r="AT80" s="294"/>
      <c r="AU80" s="294"/>
      <c r="AV80" s="294"/>
      <c r="AW80" s="294"/>
      <c r="AX80" s="294"/>
      <c r="AY80" s="294"/>
      <c r="AZ80" s="294"/>
      <c r="BA80" s="294"/>
      <c r="BB80" s="294"/>
      <c r="BC80" s="294"/>
      <c r="BD80" s="294"/>
      <c r="BE80" s="294"/>
      <c r="BF80" s="294"/>
      <c r="BG80" s="294"/>
      <c r="BH80" s="294"/>
      <c r="BI80" s="294"/>
      <c r="BJ80" s="294"/>
      <c r="BK80" s="294"/>
      <c r="BL80" s="294"/>
      <c r="BM80" s="118"/>
      <c r="BN80" s="118"/>
    </row>
    <row r="81" spans="1:66" ht="13.9" customHeight="1">
      <c r="A81" s="76"/>
      <c r="B81" s="75"/>
      <c r="C81" s="75"/>
      <c r="D81" s="75"/>
      <c r="E81" s="75"/>
      <c r="F81" s="75"/>
      <c r="G81" s="75"/>
      <c r="H81" s="75"/>
      <c r="I81" s="75"/>
      <c r="J81" s="75"/>
      <c r="K81" s="75"/>
      <c r="L81" s="75"/>
      <c r="M81" s="132"/>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row>
    <row r="82" spans="1:66" s="259" customFormat="1" ht="13.9" customHeight="1">
      <c r="A82" s="256" t="s">
        <v>11</v>
      </c>
      <c r="B82" s="151">
        <f ca="1">SUM(OFFSET(C82,0,0,1,B$21-B$19+1))+IF(B79="",0,B79)</f>
        <v>0</v>
      </c>
      <c r="C82" s="292">
        <f ca="1">IF(C$34="","",IFERROR(C74-C68-C77-C78,))</f>
        <v>0</v>
      </c>
      <c r="D82" s="292">
        <f t="shared" ref="D82:BL82" ca="1" si="78">IF(D$34="","",IFERROR(D74-D68-D77-D78,))</f>
        <v>0</v>
      </c>
      <c r="E82" s="292">
        <f t="shared" ca="1" si="78"/>
        <v>0</v>
      </c>
      <c r="F82" s="292">
        <f t="shared" ca="1" si="78"/>
        <v>0</v>
      </c>
      <c r="G82" s="292">
        <f t="shared" ca="1" si="78"/>
        <v>0</v>
      </c>
      <c r="H82" s="292">
        <f t="shared" ca="1" si="78"/>
        <v>0</v>
      </c>
      <c r="I82" s="292">
        <f t="shared" ca="1" si="78"/>
        <v>0</v>
      </c>
      <c r="J82" s="292">
        <f t="shared" ca="1" si="78"/>
        <v>0</v>
      </c>
      <c r="K82" s="292">
        <f t="shared" ca="1" si="78"/>
        <v>0</v>
      </c>
      <c r="L82" s="292">
        <f t="shared" ca="1" si="78"/>
        <v>0</v>
      </c>
      <c r="M82" s="292">
        <f t="shared" ca="1" si="78"/>
        <v>0</v>
      </c>
      <c r="N82" s="292">
        <f t="shared" ca="1" si="78"/>
        <v>0</v>
      </c>
      <c r="O82" s="292">
        <f t="shared" ca="1" si="78"/>
        <v>0</v>
      </c>
      <c r="P82" s="292">
        <f t="shared" ca="1" si="78"/>
        <v>0</v>
      </c>
      <c r="Q82" s="292">
        <f t="shared" ca="1" si="78"/>
        <v>0</v>
      </c>
      <c r="R82" s="292">
        <f t="shared" ca="1" si="78"/>
        <v>0</v>
      </c>
      <c r="S82" s="292">
        <f t="shared" ca="1" si="78"/>
        <v>0</v>
      </c>
      <c r="T82" s="292">
        <f t="shared" ca="1" si="78"/>
        <v>0</v>
      </c>
      <c r="U82" s="292">
        <f t="shared" ca="1" si="78"/>
        <v>0</v>
      </c>
      <c r="V82" s="292">
        <f t="shared" ca="1" si="78"/>
        <v>0</v>
      </c>
      <c r="W82" s="292">
        <f t="shared" ca="1" si="78"/>
        <v>0</v>
      </c>
      <c r="X82" s="292">
        <f t="shared" ca="1" si="78"/>
        <v>0</v>
      </c>
      <c r="Y82" s="292">
        <f t="shared" ca="1" si="78"/>
        <v>0</v>
      </c>
      <c r="Z82" s="292">
        <f t="shared" ca="1" si="78"/>
        <v>0</v>
      </c>
      <c r="AA82" s="292">
        <f t="shared" ca="1" si="78"/>
        <v>0</v>
      </c>
      <c r="AB82" s="292">
        <f t="shared" ca="1" si="78"/>
        <v>0</v>
      </c>
      <c r="AC82" s="292">
        <f t="shared" ca="1" si="78"/>
        <v>0</v>
      </c>
      <c r="AD82" s="292">
        <f t="shared" ca="1" si="78"/>
        <v>0</v>
      </c>
      <c r="AE82" s="292">
        <f t="shared" ca="1" si="78"/>
        <v>0</v>
      </c>
      <c r="AF82" s="292">
        <f t="shared" ca="1" si="78"/>
        <v>0</v>
      </c>
      <c r="AG82" s="292">
        <f t="shared" ca="1" si="78"/>
        <v>0</v>
      </c>
      <c r="AH82" s="292">
        <f t="shared" ca="1" si="78"/>
        <v>0</v>
      </c>
      <c r="AI82" s="292">
        <f t="shared" ca="1" si="78"/>
        <v>0</v>
      </c>
      <c r="AJ82" s="292">
        <f t="shared" ca="1" si="78"/>
        <v>0</v>
      </c>
      <c r="AK82" s="292">
        <f t="shared" ca="1" si="78"/>
        <v>0</v>
      </c>
      <c r="AL82" s="292">
        <f t="shared" ca="1" si="78"/>
        <v>0</v>
      </c>
      <c r="AM82" s="292">
        <f t="shared" ca="1" si="78"/>
        <v>0</v>
      </c>
      <c r="AN82" s="292">
        <f t="shared" ca="1" si="78"/>
        <v>0</v>
      </c>
      <c r="AO82" s="292">
        <f t="shared" ca="1" si="78"/>
        <v>0</v>
      </c>
      <c r="AP82" s="292">
        <f t="shared" ca="1" si="78"/>
        <v>0</v>
      </c>
      <c r="AQ82" s="292">
        <f t="shared" ca="1" si="78"/>
        <v>0</v>
      </c>
      <c r="AR82" s="292">
        <f t="shared" ca="1" si="78"/>
        <v>0</v>
      </c>
      <c r="AS82" s="292">
        <f t="shared" ca="1" si="78"/>
        <v>0</v>
      </c>
      <c r="AT82" s="292">
        <f t="shared" ca="1" si="78"/>
        <v>0</v>
      </c>
      <c r="AU82" s="292">
        <f t="shared" ca="1" si="78"/>
        <v>0</v>
      </c>
      <c r="AV82" s="292">
        <f t="shared" ca="1" si="78"/>
        <v>0</v>
      </c>
      <c r="AW82" s="292">
        <f t="shared" ca="1" si="78"/>
        <v>0</v>
      </c>
      <c r="AX82" s="292">
        <f t="shared" ca="1" si="78"/>
        <v>0</v>
      </c>
      <c r="AY82" s="292">
        <f t="shared" ca="1" si="78"/>
        <v>0</v>
      </c>
      <c r="AZ82" s="292">
        <f t="shared" ca="1" si="78"/>
        <v>0</v>
      </c>
      <c r="BA82" s="292">
        <f t="shared" ca="1" si="78"/>
        <v>0</v>
      </c>
      <c r="BB82" s="292">
        <f t="shared" ca="1" si="78"/>
        <v>0</v>
      </c>
      <c r="BC82" s="292">
        <f t="shared" ca="1" si="78"/>
        <v>0</v>
      </c>
      <c r="BD82" s="292">
        <f t="shared" ca="1" si="78"/>
        <v>0</v>
      </c>
      <c r="BE82" s="292">
        <f t="shared" ca="1" si="78"/>
        <v>0</v>
      </c>
      <c r="BF82" s="292">
        <f t="shared" ca="1" si="78"/>
        <v>0</v>
      </c>
      <c r="BG82" s="292">
        <f t="shared" ca="1" si="78"/>
        <v>0</v>
      </c>
      <c r="BH82" s="292">
        <f t="shared" ca="1" si="78"/>
        <v>0</v>
      </c>
      <c r="BI82" s="292">
        <f t="shared" ca="1" si="78"/>
        <v>0</v>
      </c>
      <c r="BJ82" s="292">
        <f t="shared" ca="1" si="78"/>
        <v>0</v>
      </c>
      <c r="BK82" s="292">
        <f t="shared" ca="1" si="78"/>
        <v>0</v>
      </c>
      <c r="BL82" s="292">
        <f t="shared" ca="1" si="78"/>
        <v>0</v>
      </c>
      <c r="BM82" s="261"/>
      <c r="BN82" s="261"/>
    </row>
    <row r="83" spans="1:66" s="259" customFormat="1" ht="13.9" customHeight="1">
      <c r="A83" s="250" t="s">
        <v>124</v>
      </c>
      <c r="B83" s="151">
        <f ca="1">IFERROR(OFFSET(C83,0,B$21-B$19),)+IF(B79="",0,B79)</f>
        <v>0</v>
      </c>
      <c r="C83" s="292">
        <f ca="1">IF(C$34="","",SUM($C82:C$82))</f>
        <v>0</v>
      </c>
      <c r="D83" s="292">
        <f ca="1">IF(D$34="","",SUM($C82:D$82))</f>
        <v>0</v>
      </c>
      <c r="E83" s="292">
        <f ca="1">IF(E$34="","",SUM($C82:E$82))</f>
        <v>0</v>
      </c>
      <c r="F83" s="292">
        <f ca="1">IF(F$34="","",SUM($C82:F$82))</f>
        <v>0</v>
      </c>
      <c r="G83" s="292">
        <f ca="1">IF(G$34="","",SUM($C82:G$82))</f>
        <v>0</v>
      </c>
      <c r="H83" s="292">
        <f ca="1">IF(H$34="","",SUM($C82:H$82))</f>
        <v>0</v>
      </c>
      <c r="I83" s="292">
        <f ca="1">IF(I$34="","",SUM($C82:I$82))</f>
        <v>0</v>
      </c>
      <c r="J83" s="292">
        <f ca="1">IF(J$34="","",SUM($C82:J$82))</f>
        <v>0</v>
      </c>
      <c r="K83" s="292">
        <f ca="1">IF(K$34="","",SUM($C82:K$82))</f>
        <v>0</v>
      </c>
      <c r="L83" s="292">
        <f ca="1">IF(L$34="","",SUM($C82:L$82))</f>
        <v>0</v>
      </c>
      <c r="M83" s="292">
        <f ca="1">IF(M$34="","",SUM($C82:M$82))</f>
        <v>0</v>
      </c>
      <c r="N83" s="292">
        <f ca="1">IF(N$34="","",SUM($C82:N$82))</f>
        <v>0</v>
      </c>
      <c r="O83" s="292">
        <f ca="1">IF(O$34="","",SUM($C82:O$82))</f>
        <v>0</v>
      </c>
      <c r="P83" s="292">
        <f ca="1">IF(P$34="","",SUM($C82:P$82))</f>
        <v>0</v>
      </c>
      <c r="Q83" s="292">
        <f ca="1">IF(Q$34="","",SUM($C82:Q$82))</f>
        <v>0</v>
      </c>
      <c r="R83" s="292">
        <f ca="1">IF(R$34="","",SUM($C82:R$82))</f>
        <v>0</v>
      </c>
      <c r="S83" s="292">
        <f ca="1">IF(S$34="","",SUM($C82:S$82))</f>
        <v>0</v>
      </c>
      <c r="T83" s="292">
        <f ca="1">IF(T$34="","",SUM($C82:T$82))</f>
        <v>0</v>
      </c>
      <c r="U83" s="292">
        <f ca="1">IF(U$34="","",SUM($C82:U$82))</f>
        <v>0</v>
      </c>
      <c r="V83" s="292">
        <f ca="1">IF(V$34="","",SUM($C82:V$82))</f>
        <v>0</v>
      </c>
      <c r="W83" s="292">
        <f ca="1">IF(W$34="","",SUM($C82:W$82))</f>
        <v>0</v>
      </c>
      <c r="X83" s="292">
        <f ca="1">IF(X$34="","",SUM($C82:X$82))</f>
        <v>0</v>
      </c>
      <c r="Y83" s="292">
        <f ca="1">IF(Y$34="","",SUM($C82:Y$82))</f>
        <v>0</v>
      </c>
      <c r="Z83" s="292">
        <f ca="1">IF(Z$34="","",SUM($C82:Z$82))</f>
        <v>0</v>
      </c>
      <c r="AA83" s="292">
        <f ca="1">IF(AA$34="","",SUM($C82:AA$82))</f>
        <v>0</v>
      </c>
      <c r="AB83" s="292">
        <f ca="1">IF(AB$34="","",SUM($C82:AB$82))</f>
        <v>0</v>
      </c>
      <c r="AC83" s="292">
        <f ca="1">IF(AC$34="","",SUM($C82:AC$82))</f>
        <v>0</v>
      </c>
      <c r="AD83" s="292">
        <f ca="1">IF(AD$34="","",SUM($C82:AD$82))</f>
        <v>0</v>
      </c>
      <c r="AE83" s="292">
        <f ca="1">IF(AE$34="","",SUM($C82:AE$82))</f>
        <v>0</v>
      </c>
      <c r="AF83" s="292">
        <f ca="1">IF(AF$34="","",SUM($C82:AF$82))</f>
        <v>0</v>
      </c>
      <c r="AG83" s="292">
        <f ca="1">IF(AG$34="","",SUM($C82:AG$82))</f>
        <v>0</v>
      </c>
      <c r="AH83" s="292">
        <f ca="1">IF(AH$34="","",SUM($C82:AH$82))</f>
        <v>0</v>
      </c>
      <c r="AI83" s="292">
        <f ca="1">IF(AI$34="","",SUM($C82:AI$82))</f>
        <v>0</v>
      </c>
      <c r="AJ83" s="292">
        <f ca="1">IF(AJ$34="","",SUM($C82:AJ$82))</f>
        <v>0</v>
      </c>
      <c r="AK83" s="292">
        <f ca="1">IF(AK$34="","",SUM($C82:AK$82))</f>
        <v>0</v>
      </c>
      <c r="AL83" s="292">
        <f ca="1">IF(AL$34="","",SUM($C82:AL$82))</f>
        <v>0</v>
      </c>
      <c r="AM83" s="292">
        <f ca="1">IF(AM$34="","",SUM($C82:AM$82))</f>
        <v>0</v>
      </c>
      <c r="AN83" s="292">
        <f ca="1">IF(AN$34="","",SUM($C82:AN$82))</f>
        <v>0</v>
      </c>
      <c r="AO83" s="292">
        <f ca="1">IF(AO$34="","",SUM($C82:AO$82))</f>
        <v>0</v>
      </c>
      <c r="AP83" s="292">
        <f ca="1">IF(AP$34="","",SUM($C82:AP$82))</f>
        <v>0</v>
      </c>
      <c r="AQ83" s="292">
        <f ca="1">IF(AQ$34="","",SUM($C82:AQ$82))</f>
        <v>0</v>
      </c>
      <c r="AR83" s="292">
        <f ca="1">IF(AR$34="","",SUM($C82:AR$82))</f>
        <v>0</v>
      </c>
      <c r="AS83" s="292">
        <f ca="1">IF(AS$34="","",SUM($C82:AS$82))</f>
        <v>0</v>
      </c>
      <c r="AT83" s="292">
        <f ca="1">IF(AT$34="","",SUM($C82:AT$82))</f>
        <v>0</v>
      </c>
      <c r="AU83" s="292">
        <f ca="1">IF(AU$34="","",SUM($C82:AU$82))</f>
        <v>0</v>
      </c>
      <c r="AV83" s="292">
        <f ca="1">IF(AV$34="","",SUM($C82:AV$82))</f>
        <v>0</v>
      </c>
      <c r="AW83" s="292">
        <f ca="1">IF(AW$34="","",SUM($C82:AW$82))</f>
        <v>0</v>
      </c>
      <c r="AX83" s="292">
        <f ca="1">IF(AX$34="","",SUM($C82:AX$82))</f>
        <v>0</v>
      </c>
      <c r="AY83" s="292">
        <f ca="1">IF(AY$34="","",SUM($C82:AY$82))</f>
        <v>0</v>
      </c>
      <c r="AZ83" s="292">
        <f ca="1">IF(AZ$34="","",SUM($C82:AZ$82))</f>
        <v>0</v>
      </c>
      <c r="BA83" s="292">
        <f ca="1">IF(BA$34="","",SUM($C82:BA$82))</f>
        <v>0</v>
      </c>
      <c r="BB83" s="292">
        <f ca="1">IF(BB$34="","",SUM($C82:BB$82))</f>
        <v>0</v>
      </c>
      <c r="BC83" s="292">
        <f ca="1">IF(BC$34="","",SUM($C82:BC$82))</f>
        <v>0</v>
      </c>
      <c r="BD83" s="292">
        <f ca="1">IF(BD$34="","",SUM($C82:BD$82))</f>
        <v>0</v>
      </c>
      <c r="BE83" s="292">
        <f ca="1">IF(BE$34="","",SUM($C82:BE$82))</f>
        <v>0</v>
      </c>
      <c r="BF83" s="292">
        <f ca="1">IF(BF$34="","",SUM($C82:BF$82))</f>
        <v>0</v>
      </c>
      <c r="BG83" s="292">
        <f ca="1">IF(BG$34="","",SUM($C82:BG$82))</f>
        <v>0</v>
      </c>
      <c r="BH83" s="292">
        <f ca="1">IF(BH$34="","",SUM($C82:BH$82))</f>
        <v>0</v>
      </c>
      <c r="BI83" s="292">
        <f ca="1">IF(BI$34="","",SUM($C82:BI$82))</f>
        <v>0</v>
      </c>
      <c r="BJ83" s="292">
        <f ca="1">IF(BJ$34="","",SUM($C82:BJ$82))</f>
        <v>0</v>
      </c>
      <c r="BK83" s="292">
        <f ca="1">IF(BK$34="","",SUM($C82:BK$82))</f>
        <v>0</v>
      </c>
      <c r="BL83" s="292">
        <f ca="1">IF(BL$34="","",SUM($C82:BL$82))</f>
        <v>0</v>
      </c>
      <c r="BM83" s="261"/>
      <c r="BN83" s="261"/>
    </row>
    <row r="84" spans="1:66" s="259" customFormat="1" ht="13.9" customHeight="1">
      <c r="A84" s="250" t="s">
        <v>12</v>
      </c>
      <c r="B84" s="151">
        <f ca="1">SUM(OFFSET(C84,0,0,1,B$21-$B$19+1))+IF(B80="",0,B80)</f>
        <v>0</v>
      </c>
      <c r="C84" s="292">
        <f ca="1">IF(C$34="","",C82/(1+IF($B$25="",0,$B$25))^(C$34-$B$18))</f>
        <v>0</v>
      </c>
      <c r="D84" s="292">
        <f t="shared" ref="D84:BL84" ca="1" si="79">IF(D$34="","",D82/(1+IF($B$25="",0,$B$25))^(D$34-$B$18))</f>
        <v>0</v>
      </c>
      <c r="E84" s="292">
        <f t="shared" ca="1" si="79"/>
        <v>0</v>
      </c>
      <c r="F84" s="292">
        <f t="shared" ca="1" si="79"/>
        <v>0</v>
      </c>
      <c r="G84" s="292">
        <f t="shared" ca="1" si="79"/>
        <v>0</v>
      </c>
      <c r="H84" s="292">
        <f t="shared" ca="1" si="79"/>
        <v>0</v>
      </c>
      <c r="I84" s="292">
        <f t="shared" ca="1" si="79"/>
        <v>0</v>
      </c>
      <c r="J84" s="292">
        <f t="shared" ca="1" si="79"/>
        <v>0</v>
      </c>
      <c r="K84" s="292">
        <f t="shared" ca="1" si="79"/>
        <v>0</v>
      </c>
      <c r="L84" s="292">
        <f t="shared" ca="1" si="79"/>
        <v>0</v>
      </c>
      <c r="M84" s="292">
        <f t="shared" ca="1" si="79"/>
        <v>0</v>
      </c>
      <c r="N84" s="292">
        <f t="shared" ca="1" si="79"/>
        <v>0</v>
      </c>
      <c r="O84" s="292">
        <f t="shared" ca="1" si="79"/>
        <v>0</v>
      </c>
      <c r="P84" s="292">
        <f t="shared" ca="1" si="79"/>
        <v>0</v>
      </c>
      <c r="Q84" s="292">
        <f t="shared" ca="1" si="79"/>
        <v>0</v>
      </c>
      <c r="R84" s="292">
        <f t="shared" ca="1" si="79"/>
        <v>0</v>
      </c>
      <c r="S84" s="292">
        <f t="shared" ca="1" si="79"/>
        <v>0</v>
      </c>
      <c r="T84" s="292">
        <f t="shared" ca="1" si="79"/>
        <v>0</v>
      </c>
      <c r="U84" s="292">
        <f t="shared" ca="1" si="79"/>
        <v>0</v>
      </c>
      <c r="V84" s="292">
        <f t="shared" ca="1" si="79"/>
        <v>0</v>
      </c>
      <c r="W84" s="292">
        <f t="shared" ca="1" si="79"/>
        <v>0</v>
      </c>
      <c r="X84" s="292">
        <f t="shared" ca="1" si="79"/>
        <v>0</v>
      </c>
      <c r="Y84" s="292">
        <f t="shared" ca="1" si="79"/>
        <v>0</v>
      </c>
      <c r="Z84" s="292">
        <f t="shared" ca="1" si="79"/>
        <v>0</v>
      </c>
      <c r="AA84" s="292">
        <f t="shared" ca="1" si="79"/>
        <v>0</v>
      </c>
      <c r="AB84" s="292">
        <f t="shared" ca="1" si="79"/>
        <v>0</v>
      </c>
      <c r="AC84" s="292">
        <f t="shared" ca="1" si="79"/>
        <v>0</v>
      </c>
      <c r="AD84" s="292">
        <f t="shared" ca="1" si="79"/>
        <v>0</v>
      </c>
      <c r="AE84" s="292">
        <f t="shared" ca="1" si="79"/>
        <v>0</v>
      </c>
      <c r="AF84" s="292">
        <f t="shared" ca="1" si="79"/>
        <v>0</v>
      </c>
      <c r="AG84" s="292">
        <f t="shared" ca="1" si="79"/>
        <v>0</v>
      </c>
      <c r="AH84" s="292">
        <f t="shared" ca="1" si="79"/>
        <v>0</v>
      </c>
      <c r="AI84" s="292">
        <f t="shared" ca="1" si="79"/>
        <v>0</v>
      </c>
      <c r="AJ84" s="292">
        <f t="shared" ca="1" si="79"/>
        <v>0</v>
      </c>
      <c r="AK84" s="292">
        <f t="shared" ca="1" si="79"/>
        <v>0</v>
      </c>
      <c r="AL84" s="292">
        <f t="shared" ca="1" si="79"/>
        <v>0</v>
      </c>
      <c r="AM84" s="292">
        <f t="shared" ca="1" si="79"/>
        <v>0</v>
      </c>
      <c r="AN84" s="292">
        <f t="shared" ca="1" si="79"/>
        <v>0</v>
      </c>
      <c r="AO84" s="292">
        <f t="shared" ca="1" si="79"/>
        <v>0</v>
      </c>
      <c r="AP84" s="292">
        <f t="shared" ca="1" si="79"/>
        <v>0</v>
      </c>
      <c r="AQ84" s="292">
        <f t="shared" ca="1" si="79"/>
        <v>0</v>
      </c>
      <c r="AR84" s="292">
        <f t="shared" ca="1" si="79"/>
        <v>0</v>
      </c>
      <c r="AS84" s="292">
        <f t="shared" ca="1" si="79"/>
        <v>0</v>
      </c>
      <c r="AT84" s="292">
        <f t="shared" ca="1" si="79"/>
        <v>0</v>
      </c>
      <c r="AU84" s="292">
        <f t="shared" ca="1" si="79"/>
        <v>0</v>
      </c>
      <c r="AV84" s="292">
        <f t="shared" ca="1" si="79"/>
        <v>0</v>
      </c>
      <c r="AW84" s="292">
        <f t="shared" ca="1" si="79"/>
        <v>0</v>
      </c>
      <c r="AX84" s="292">
        <f t="shared" ca="1" si="79"/>
        <v>0</v>
      </c>
      <c r="AY84" s="292">
        <f t="shared" ca="1" si="79"/>
        <v>0</v>
      </c>
      <c r="AZ84" s="292">
        <f t="shared" ca="1" si="79"/>
        <v>0</v>
      </c>
      <c r="BA84" s="292">
        <f t="shared" ca="1" si="79"/>
        <v>0</v>
      </c>
      <c r="BB84" s="292">
        <f t="shared" ca="1" si="79"/>
        <v>0</v>
      </c>
      <c r="BC84" s="292">
        <f t="shared" ca="1" si="79"/>
        <v>0</v>
      </c>
      <c r="BD84" s="292">
        <f t="shared" ca="1" si="79"/>
        <v>0</v>
      </c>
      <c r="BE84" s="292">
        <f t="shared" ca="1" si="79"/>
        <v>0</v>
      </c>
      <c r="BF84" s="292">
        <f t="shared" ca="1" si="79"/>
        <v>0</v>
      </c>
      <c r="BG84" s="292">
        <f t="shared" ca="1" si="79"/>
        <v>0</v>
      </c>
      <c r="BH84" s="292">
        <f t="shared" ca="1" si="79"/>
        <v>0</v>
      </c>
      <c r="BI84" s="292">
        <f t="shared" ca="1" si="79"/>
        <v>0</v>
      </c>
      <c r="BJ84" s="292">
        <f t="shared" ca="1" si="79"/>
        <v>0</v>
      </c>
      <c r="BK84" s="292">
        <f t="shared" ca="1" si="79"/>
        <v>0</v>
      </c>
      <c r="BL84" s="292">
        <f t="shared" ca="1" si="79"/>
        <v>0</v>
      </c>
      <c r="BM84" s="261"/>
      <c r="BN84" s="261"/>
    </row>
    <row r="85" spans="1:66" s="259" customFormat="1" ht="13.9" customHeight="1">
      <c r="A85" s="250" t="s">
        <v>10</v>
      </c>
      <c r="B85" s="151">
        <f ca="1">IFERROR(OFFSET(C85,0,B$21-B$19),)+IF(B80="",0,B80)</f>
        <v>0</v>
      </c>
      <c r="C85" s="292">
        <f ca="1">IF(C$34="","",SUM($C84:C$84))</f>
        <v>0</v>
      </c>
      <c r="D85" s="292">
        <f ca="1">IF(D$34="","",SUM($C84:D$84))</f>
        <v>0</v>
      </c>
      <c r="E85" s="292">
        <f ca="1">IF(E$34="","",SUM($C84:E$84))</f>
        <v>0</v>
      </c>
      <c r="F85" s="292">
        <f ca="1">IF(F$34="","",SUM($C84:F$84))</f>
        <v>0</v>
      </c>
      <c r="G85" s="292">
        <f ca="1">IF(G$34="","",SUM($C84:G$84))</f>
        <v>0</v>
      </c>
      <c r="H85" s="292">
        <f ca="1">IF(H$34="","",SUM($C84:H$84))</f>
        <v>0</v>
      </c>
      <c r="I85" s="292">
        <f ca="1">IF(I$34="","",SUM($C84:I$84))</f>
        <v>0</v>
      </c>
      <c r="J85" s="292">
        <f ca="1">IF(J$34="","",SUM($C84:J$84))</f>
        <v>0</v>
      </c>
      <c r="K85" s="292">
        <f ca="1">IF(K$34="","",SUM($C84:K$84))</f>
        <v>0</v>
      </c>
      <c r="L85" s="292">
        <f ca="1">IF(L$34="","",SUM($C84:L$84))</f>
        <v>0</v>
      </c>
      <c r="M85" s="292">
        <f ca="1">IF(M$34="","",SUM($C84:M$84))</f>
        <v>0</v>
      </c>
      <c r="N85" s="292">
        <f ca="1">IF(N$34="","",SUM($C84:N$84))</f>
        <v>0</v>
      </c>
      <c r="O85" s="292">
        <f ca="1">IF(O$34="","",SUM($C84:O$84))</f>
        <v>0</v>
      </c>
      <c r="P85" s="292">
        <f ca="1">IF(P$34="","",SUM($C84:P$84))</f>
        <v>0</v>
      </c>
      <c r="Q85" s="292">
        <f ca="1">IF(Q$34="","",SUM($C84:Q$84))</f>
        <v>0</v>
      </c>
      <c r="R85" s="292">
        <f ca="1">IF(R$34="","",SUM($C84:R$84))</f>
        <v>0</v>
      </c>
      <c r="S85" s="292">
        <f ca="1">IF(S$34="","",SUM($C84:S$84))</f>
        <v>0</v>
      </c>
      <c r="T85" s="292">
        <f ca="1">IF(T$34="","",SUM($C84:T$84))</f>
        <v>0</v>
      </c>
      <c r="U85" s="292">
        <f ca="1">IF(U$34="","",SUM($C84:U$84))</f>
        <v>0</v>
      </c>
      <c r="V85" s="292">
        <f ca="1">IF(V$34="","",SUM($C84:V$84))</f>
        <v>0</v>
      </c>
      <c r="W85" s="292">
        <f ca="1">IF(W$34="","",SUM($C84:W$84))</f>
        <v>0</v>
      </c>
      <c r="X85" s="292">
        <f ca="1">IF(X$34="","",SUM($C84:X$84))</f>
        <v>0</v>
      </c>
      <c r="Y85" s="292">
        <f ca="1">IF(Y$34="","",SUM($C84:Y$84))</f>
        <v>0</v>
      </c>
      <c r="Z85" s="292">
        <f ca="1">IF(Z$34="","",SUM($C84:Z$84))</f>
        <v>0</v>
      </c>
      <c r="AA85" s="292">
        <f ca="1">IF(AA$34="","",SUM($C84:AA$84))</f>
        <v>0</v>
      </c>
      <c r="AB85" s="292">
        <f ca="1">IF(AB$34="","",SUM($C84:AB$84))</f>
        <v>0</v>
      </c>
      <c r="AC85" s="292">
        <f ca="1">IF(AC$34="","",SUM($C84:AC$84))</f>
        <v>0</v>
      </c>
      <c r="AD85" s="292">
        <f ca="1">IF(AD$34="","",SUM($C84:AD$84))</f>
        <v>0</v>
      </c>
      <c r="AE85" s="292">
        <f ca="1">IF(AE$34="","",SUM($C84:AE$84))</f>
        <v>0</v>
      </c>
      <c r="AF85" s="292">
        <f ca="1">IF(AF$34="","",SUM($C84:AF$84))</f>
        <v>0</v>
      </c>
      <c r="AG85" s="292">
        <f ca="1">IF(AG$34="","",SUM($C84:AG$84))</f>
        <v>0</v>
      </c>
      <c r="AH85" s="292">
        <f ca="1">IF(AH$34="","",SUM($C84:AH$84))</f>
        <v>0</v>
      </c>
      <c r="AI85" s="292">
        <f ca="1">IF(AI$34="","",SUM($C84:AI$84))</f>
        <v>0</v>
      </c>
      <c r="AJ85" s="292">
        <f ca="1">IF(AJ$34="","",SUM($C84:AJ$84))</f>
        <v>0</v>
      </c>
      <c r="AK85" s="292">
        <f ca="1">IF(AK$34="","",SUM($C84:AK$84))</f>
        <v>0</v>
      </c>
      <c r="AL85" s="292">
        <f ca="1">IF(AL$34="","",SUM($C84:AL$84))</f>
        <v>0</v>
      </c>
      <c r="AM85" s="292">
        <f ca="1">IF(AM$34="","",SUM($C84:AM$84))</f>
        <v>0</v>
      </c>
      <c r="AN85" s="292">
        <f ca="1">IF(AN$34="","",SUM($C84:AN$84))</f>
        <v>0</v>
      </c>
      <c r="AO85" s="292">
        <f ca="1">IF(AO$34="","",SUM($C84:AO$84))</f>
        <v>0</v>
      </c>
      <c r="AP85" s="292">
        <f ca="1">IF(AP$34="","",SUM($C84:AP$84))</f>
        <v>0</v>
      </c>
      <c r="AQ85" s="292">
        <f ca="1">IF(AQ$34="","",SUM($C84:AQ$84))</f>
        <v>0</v>
      </c>
      <c r="AR85" s="292">
        <f ca="1">IF(AR$34="","",SUM($C84:AR$84))</f>
        <v>0</v>
      </c>
      <c r="AS85" s="292">
        <f ca="1">IF(AS$34="","",SUM($C84:AS$84))</f>
        <v>0</v>
      </c>
      <c r="AT85" s="292">
        <f ca="1">IF(AT$34="","",SUM($C84:AT$84))</f>
        <v>0</v>
      </c>
      <c r="AU85" s="292">
        <f ca="1">IF(AU$34="","",SUM($C84:AU$84))</f>
        <v>0</v>
      </c>
      <c r="AV85" s="292">
        <f ca="1">IF(AV$34="","",SUM($C84:AV$84))</f>
        <v>0</v>
      </c>
      <c r="AW85" s="292">
        <f ca="1">IF(AW$34="","",SUM($C84:AW$84))</f>
        <v>0</v>
      </c>
      <c r="AX85" s="292">
        <f ca="1">IF(AX$34="","",SUM($C84:AX$84))</f>
        <v>0</v>
      </c>
      <c r="AY85" s="292">
        <f ca="1">IF(AY$34="","",SUM($C84:AY$84))</f>
        <v>0</v>
      </c>
      <c r="AZ85" s="292">
        <f ca="1">IF(AZ$34="","",SUM($C84:AZ$84))</f>
        <v>0</v>
      </c>
      <c r="BA85" s="292">
        <f ca="1">IF(BA$34="","",SUM($C84:BA$84))</f>
        <v>0</v>
      </c>
      <c r="BB85" s="292">
        <f ca="1">IF(BB$34="","",SUM($C84:BB$84))</f>
        <v>0</v>
      </c>
      <c r="BC85" s="292">
        <f ca="1">IF(BC$34="","",SUM($C84:BC$84))</f>
        <v>0</v>
      </c>
      <c r="BD85" s="292">
        <f ca="1">IF(BD$34="","",SUM($C84:BD$84))</f>
        <v>0</v>
      </c>
      <c r="BE85" s="292">
        <f ca="1">IF(BE$34="","",SUM($C84:BE$84))</f>
        <v>0</v>
      </c>
      <c r="BF85" s="292">
        <f ca="1">IF(BF$34="","",SUM($C84:BF$84))</f>
        <v>0</v>
      </c>
      <c r="BG85" s="292">
        <f ca="1">IF(BG$34="","",SUM($C84:BG$84))</f>
        <v>0</v>
      </c>
      <c r="BH85" s="292">
        <f ca="1">IF(BH$34="","",SUM($C84:BH$84))</f>
        <v>0</v>
      </c>
      <c r="BI85" s="292">
        <f ca="1">IF(BI$34="","",SUM($C84:BI$84))</f>
        <v>0</v>
      </c>
      <c r="BJ85" s="292">
        <f ca="1">IF(BJ$34="","",SUM($C84:BJ$84))</f>
        <v>0</v>
      </c>
      <c r="BK85" s="292">
        <f ca="1">IF(BK$34="","",SUM($C84:BK$84))</f>
        <v>0</v>
      </c>
      <c r="BL85" s="292">
        <f ca="1">IF(BL$34="","",SUM($C84:BL$84))</f>
        <v>0</v>
      </c>
      <c r="BM85" s="261"/>
      <c r="BN85" s="261"/>
    </row>
    <row r="86" spans="1:66" ht="13.9" customHeight="1">
      <c r="A86" s="354" t="s">
        <v>160</v>
      </c>
      <c r="B86" s="79"/>
      <c r="C86" s="297"/>
      <c r="D86" s="297"/>
      <c r="E86" s="297"/>
      <c r="F86" s="297"/>
      <c r="G86" s="297"/>
      <c r="H86" s="297"/>
      <c r="I86" s="297"/>
      <c r="J86" s="297"/>
      <c r="K86" s="297"/>
      <c r="L86" s="297"/>
      <c r="M86" s="297"/>
      <c r="N86" s="297"/>
      <c r="O86" s="297"/>
      <c r="P86" s="297"/>
      <c r="Q86" s="297"/>
      <c r="R86" s="297"/>
      <c r="S86" s="297"/>
      <c r="T86" s="70"/>
      <c r="U86" s="70"/>
      <c r="V86" s="70"/>
      <c r="W86" s="70"/>
      <c r="X86" s="70"/>
      <c r="Y86" s="70"/>
      <c r="Z86" s="70"/>
      <c r="AA86" s="70"/>
      <c r="AB86" s="70"/>
      <c r="AC86" s="70"/>
      <c r="AD86" s="70"/>
      <c r="AE86" s="70"/>
      <c r="AF86" s="70"/>
      <c r="AG86" s="70"/>
      <c r="AH86" s="70"/>
      <c r="AI86" s="70"/>
      <c r="AJ86" s="70"/>
      <c r="AK86" s="70"/>
      <c r="AL86" s="70"/>
      <c r="AM86" s="70"/>
      <c r="AN86" s="70"/>
      <c r="AO86" s="70"/>
      <c r="AP86" s="70"/>
      <c r="AQ86" s="70"/>
      <c r="AR86" s="70"/>
      <c r="AS86" s="70"/>
      <c r="AT86" s="70"/>
      <c r="AU86" s="70"/>
      <c r="AV86" s="70"/>
      <c r="AW86" s="70"/>
      <c r="AX86" s="70"/>
      <c r="AY86" s="70"/>
      <c r="AZ86" s="70"/>
      <c r="BA86" s="70"/>
      <c r="BB86" s="70"/>
      <c r="BC86" s="70"/>
      <c r="BD86" s="70"/>
      <c r="BE86" s="70"/>
      <c r="BF86" s="70"/>
      <c r="BG86" s="70"/>
      <c r="BH86" s="70"/>
      <c r="BI86" s="70"/>
      <c r="BJ86" s="70"/>
      <c r="BK86" s="70"/>
      <c r="BL86" s="70"/>
    </row>
    <row r="87" spans="1:66" ht="13.9" customHeight="1">
      <c r="A87" s="353"/>
      <c r="B87" s="297"/>
      <c r="C87" s="297"/>
      <c r="D87" s="297"/>
      <c r="E87" s="297"/>
      <c r="F87" s="297"/>
      <c r="G87" s="297"/>
      <c r="H87" s="297"/>
      <c r="I87" s="297"/>
      <c r="J87" s="297"/>
      <c r="K87" s="297"/>
      <c r="L87" s="297"/>
      <c r="M87" s="297"/>
      <c r="N87" s="297"/>
      <c r="O87" s="297"/>
      <c r="P87" s="297"/>
      <c r="Q87" s="297"/>
      <c r="R87" s="297"/>
      <c r="S87" s="297"/>
      <c r="T87" s="70"/>
      <c r="U87" s="70"/>
      <c r="V87" s="70"/>
      <c r="W87" s="70"/>
      <c r="X87" s="70"/>
      <c r="Y87" s="70"/>
      <c r="Z87" s="70"/>
      <c r="AA87" s="70"/>
      <c r="AB87" s="70"/>
      <c r="AC87" s="70"/>
      <c r="AD87" s="70"/>
      <c r="AE87" s="70"/>
      <c r="AF87" s="70"/>
      <c r="AG87" s="70"/>
      <c r="AH87" s="70"/>
      <c r="AI87" s="70"/>
      <c r="AJ87" s="70"/>
      <c r="AK87" s="70"/>
      <c r="AL87" s="70"/>
      <c r="AM87" s="70"/>
      <c r="AN87" s="70"/>
      <c r="AO87" s="70"/>
      <c r="AP87" s="70"/>
      <c r="AQ87" s="70"/>
      <c r="AR87" s="70"/>
      <c r="AS87" s="70"/>
      <c r="AT87" s="70"/>
      <c r="AU87" s="70"/>
      <c r="AV87" s="70"/>
      <c r="AW87" s="70"/>
      <c r="AX87" s="70"/>
      <c r="AY87" s="70"/>
      <c r="AZ87" s="70"/>
      <c r="BA87" s="70"/>
      <c r="BB87" s="70"/>
      <c r="BC87" s="70"/>
      <c r="BD87" s="70"/>
      <c r="BE87" s="70"/>
      <c r="BF87" s="70"/>
      <c r="BG87" s="70"/>
      <c r="BH87" s="70"/>
      <c r="BI87" s="70"/>
      <c r="BJ87" s="70"/>
      <c r="BK87" s="70"/>
      <c r="BL87" s="70"/>
    </row>
    <row r="88" spans="1:66" s="73" customFormat="1" ht="13.9" customHeight="1">
      <c r="A88" s="278" t="s">
        <v>67</v>
      </c>
      <c r="B88" s="196">
        <f ca="1">B85</f>
        <v>0</v>
      </c>
      <c r="C88" s="298"/>
      <c r="D88" s="298"/>
      <c r="E88" s="298"/>
      <c r="F88" s="298"/>
      <c r="G88" s="298"/>
      <c r="H88" s="298"/>
      <c r="I88" s="298"/>
      <c r="J88" s="298"/>
      <c r="K88" s="298"/>
      <c r="L88" s="298"/>
      <c r="M88" s="298"/>
      <c r="N88" s="298"/>
      <c r="O88" s="298"/>
      <c r="P88" s="298"/>
      <c r="Q88" s="298"/>
      <c r="R88" s="298"/>
      <c r="S88" s="298"/>
      <c r="T88" s="298"/>
      <c r="U88" s="298"/>
      <c r="V88" s="298"/>
      <c r="W88" s="298"/>
      <c r="X88" s="298"/>
      <c r="Y88" s="298"/>
      <c r="Z88" s="298"/>
      <c r="AA88" s="298"/>
      <c r="AB88" s="298"/>
      <c r="AC88" s="298"/>
      <c r="AD88" s="298"/>
      <c r="AE88" s="298"/>
      <c r="AF88" s="298"/>
      <c r="AG88" s="298"/>
      <c r="AH88" s="298"/>
      <c r="AI88" s="298"/>
      <c r="AJ88" s="298"/>
      <c r="AK88" s="298"/>
      <c r="AL88" s="298"/>
      <c r="AM88" s="298"/>
      <c r="AN88" s="298"/>
      <c r="AO88" s="298"/>
      <c r="AP88" s="298"/>
      <c r="AQ88" s="298"/>
      <c r="AR88" s="298"/>
      <c r="AS88" s="298"/>
      <c r="AT88" s="298"/>
      <c r="AU88" s="298"/>
      <c r="AV88" s="298"/>
      <c r="AW88" s="298"/>
      <c r="AX88" s="298"/>
      <c r="AY88" s="298"/>
      <c r="AZ88" s="298"/>
      <c r="BA88" s="298"/>
      <c r="BB88" s="298"/>
      <c r="BC88" s="298"/>
      <c r="BD88" s="298"/>
      <c r="BE88" s="298"/>
      <c r="BF88" s="298"/>
      <c r="BG88" s="298"/>
      <c r="BH88" s="298"/>
      <c r="BI88" s="298"/>
      <c r="BJ88" s="298"/>
      <c r="BK88" s="298"/>
      <c r="BL88" s="298"/>
      <c r="BM88" s="118"/>
      <c r="BN88" s="118"/>
    </row>
    <row r="89" spans="1:66" s="73" customFormat="1" ht="13.9" customHeight="1">
      <c r="A89" s="278" t="s">
        <v>126</v>
      </c>
      <c r="B89" s="196">
        <f ca="1">-MIN(OFFSET(C83,0,0,1,B$21-$B$19+1))</f>
        <v>0</v>
      </c>
      <c r="C89" s="298"/>
      <c r="D89" s="298"/>
      <c r="E89" s="298"/>
      <c r="F89" s="298"/>
      <c r="G89" s="298"/>
      <c r="H89" s="298"/>
      <c r="I89" s="298"/>
      <c r="J89" s="298"/>
      <c r="K89" s="298"/>
      <c r="L89" s="298"/>
      <c r="M89" s="298"/>
      <c r="N89" s="298"/>
      <c r="O89" s="298"/>
      <c r="P89" s="298"/>
      <c r="Q89" s="298"/>
      <c r="R89" s="298"/>
      <c r="S89" s="298"/>
      <c r="T89" s="298"/>
      <c r="U89" s="298"/>
      <c r="V89" s="298"/>
      <c r="W89" s="298"/>
      <c r="X89" s="298"/>
      <c r="Y89" s="298"/>
      <c r="Z89" s="298"/>
      <c r="AA89" s="298"/>
      <c r="AB89" s="298"/>
      <c r="AC89" s="298"/>
      <c r="AD89" s="298"/>
      <c r="AE89" s="298"/>
      <c r="AF89" s="298"/>
      <c r="AG89" s="298"/>
      <c r="AH89" s="298"/>
      <c r="AI89" s="298"/>
      <c r="AJ89" s="298"/>
      <c r="AK89" s="298"/>
      <c r="AL89" s="298"/>
      <c r="AM89" s="298"/>
      <c r="AN89" s="298"/>
      <c r="AO89" s="298"/>
      <c r="AP89" s="298"/>
      <c r="AQ89" s="298"/>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118"/>
      <c r="BN89" s="118"/>
    </row>
    <row r="90" spans="1:66" s="73" customFormat="1" ht="13.9" customHeight="1">
      <c r="A90" s="278" t="s">
        <v>127</v>
      </c>
      <c r="B90" s="196">
        <f ca="1">-MIN(OFFSET(C85,0,0,1,B$21-$B$19+1))</f>
        <v>0</v>
      </c>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8"/>
      <c r="AP90" s="298"/>
      <c r="AQ90" s="298"/>
      <c r="AR90" s="298"/>
      <c r="AS90" s="298"/>
      <c r="AT90" s="298"/>
      <c r="AU90" s="298"/>
      <c r="AV90" s="298"/>
      <c r="AW90" s="298"/>
      <c r="AX90" s="298"/>
      <c r="AY90" s="298"/>
      <c r="AZ90" s="298"/>
      <c r="BA90" s="298"/>
      <c r="BB90" s="298"/>
      <c r="BC90" s="298"/>
      <c r="BD90" s="298"/>
      <c r="BE90" s="298"/>
      <c r="BF90" s="298"/>
      <c r="BG90" s="298"/>
      <c r="BH90" s="298"/>
      <c r="BI90" s="298"/>
      <c r="BJ90" s="298"/>
      <c r="BK90" s="298"/>
      <c r="BL90" s="298"/>
      <c r="BM90" s="118"/>
      <c r="BN90" s="118"/>
    </row>
    <row r="91" spans="1:66" s="83" customFormat="1" ht="13.9" customHeight="1">
      <c r="A91" s="278" t="s">
        <v>128</v>
      </c>
      <c r="B91" s="326">
        <f ca="1">IF(B88&lt;0,1+B88/B90,)</f>
        <v>0</v>
      </c>
      <c r="C91" s="299"/>
      <c r="D91" s="300"/>
      <c r="U91" s="301"/>
      <c r="V91" s="301"/>
      <c r="W91" s="301"/>
      <c r="X91" s="301"/>
      <c r="Y91" s="301"/>
      <c r="Z91" s="301"/>
      <c r="AA91" s="301"/>
      <c r="AB91" s="301"/>
      <c r="AC91" s="301"/>
      <c r="AD91" s="301"/>
      <c r="AE91" s="301"/>
      <c r="AF91" s="301"/>
      <c r="AG91" s="301"/>
      <c r="AH91" s="301"/>
      <c r="AI91" s="301"/>
      <c r="AJ91" s="301"/>
      <c r="AK91" s="301"/>
      <c r="AL91" s="301"/>
      <c r="AM91" s="301"/>
      <c r="AN91" s="301"/>
      <c r="AO91" s="301"/>
      <c r="AP91" s="301"/>
      <c r="AQ91" s="301"/>
      <c r="AR91" s="301"/>
      <c r="AS91" s="301"/>
      <c r="AT91" s="301"/>
      <c r="AU91" s="301"/>
      <c r="AV91" s="301"/>
      <c r="AW91" s="301"/>
      <c r="AX91" s="301"/>
      <c r="AY91" s="301"/>
      <c r="AZ91" s="301"/>
      <c r="BA91" s="301"/>
      <c r="BB91" s="301"/>
      <c r="BC91" s="301"/>
      <c r="BD91" s="301"/>
      <c r="BE91" s="301"/>
      <c r="BF91" s="301"/>
      <c r="BG91" s="301"/>
      <c r="BH91" s="301"/>
      <c r="BI91" s="301"/>
      <c r="BJ91" s="301"/>
      <c r="BK91" s="301"/>
      <c r="BL91" s="301"/>
      <c r="BM91" s="32"/>
      <c r="BN91" s="32"/>
    </row>
    <row r="92" spans="1:66" s="83" customFormat="1" ht="13.9" customHeight="1">
      <c r="A92" s="58"/>
      <c r="B92" s="58"/>
      <c r="C92" s="80"/>
      <c r="D92" s="81"/>
      <c r="E92" s="58"/>
      <c r="F92" s="58"/>
      <c r="G92" s="58"/>
      <c r="H92" s="58"/>
      <c r="I92" s="58"/>
      <c r="J92" s="58"/>
      <c r="K92" s="58"/>
      <c r="L92" s="58"/>
      <c r="M92" s="58"/>
      <c r="N92" s="58"/>
      <c r="O92" s="58"/>
      <c r="P92" s="58"/>
      <c r="Q92" s="58"/>
      <c r="R92" s="58"/>
      <c r="S92" s="58"/>
      <c r="T92" s="58"/>
      <c r="U92" s="82"/>
      <c r="V92" s="82"/>
      <c r="W92" s="82"/>
      <c r="X92" s="82"/>
      <c r="Y92" s="82"/>
      <c r="Z92" s="82"/>
      <c r="AA92" s="82"/>
      <c r="AB92" s="82"/>
      <c r="AC92" s="82"/>
      <c r="AD92" s="82"/>
      <c r="AE92" s="82"/>
      <c r="AF92" s="82"/>
      <c r="AG92" s="82"/>
      <c r="AH92" s="82"/>
      <c r="AI92" s="82"/>
      <c r="AJ92" s="82"/>
      <c r="AK92" s="82"/>
      <c r="AL92" s="82"/>
      <c r="AM92" s="82"/>
      <c r="AN92" s="82"/>
      <c r="AO92" s="82"/>
      <c r="AP92" s="82"/>
      <c r="AQ92" s="82"/>
      <c r="AR92" s="82"/>
      <c r="AS92" s="82"/>
      <c r="AT92" s="82"/>
      <c r="AU92" s="82"/>
      <c r="AV92" s="82"/>
      <c r="AW92" s="82"/>
      <c r="AX92" s="82"/>
      <c r="AY92" s="82"/>
      <c r="AZ92" s="82"/>
      <c r="BA92" s="82"/>
      <c r="BB92" s="82"/>
      <c r="BC92" s="82"/>
      <c r="BD92" s="82"/>
      <c r="BE92" s="82"/>
      <c r="BF92" s="82"/>
      <c r="BG92" s="82"/>
      <c r="BH92" s="82"/>
      <c r="BI92" s="82"/>
      <c r="BJ92" s="82"/>
      <c r="BK92" s="82"/>
      <c r="BL92" s="82"/>
      <c r="BM92" s="32"/>
      <c r="BN92" s="32"/>
    </row>
    <row r="93" spans="1:66" customFormat="1" ht="13.9" customHeight="1">
      <c r="A93" s="159" t="s">
        <v>114</v>
      </c>
      <c r="B93" s="178"/>
      <c r="C93" s="178"/>
      <c r="D93" s="178"/>
      <c r="E93" s="178"/>
      <c r="F93" s="178"/>
      <c r="G93" s="178"/>
      <c r="H93" s="178"/>
      <c r="I93" s="178"/>
      <c r="J93" s="178"/>
      <c r="K93" s="178"/>
      <c r="L93" s="178"/>
      <c r="M93" s="178"/>
      <c r="N93" s="178"/>
      <c r="O93" s="178"/>
      <c r="P93" s="178"/>
      <c r="Q93" s="178"/>
      <c r="R93" s="178"/>
      <c r="S93" s="178"/>
      <c r="T93" s="178"/>
      <c r="U93" s="190"/>
      <c r="V93" s="190"/>
      <c r="W93" s="190"/>
      <c r="X93" s="190"/>
      <c r="Y93" s="190"/>
      <c r="Z93" s="190"/>
      <c r="AA93" s="190"/>
      <c r="AB93" s="190"/>
      <c r="AC93" s="190"/>
      <c r="AD93" s="190"/>
      <c r="AE93" s="190"/>
      <c r="AF93" s="190"/>
      <c r="AG93" s="190"/>
      <c r="AH93" s="190"/>
      <c r="AI93" s="190"/>
      <c r="AJ93" s="190"/>
      <c r="AK93" s="190"/>
      <c r="AL93" s="190"/>
      <c r="AM93" s="190"/>
      <c r="AN93" s="190"/>
      <c r="AO93" s="190"/>
      <c r="AP93" s="190"/>
      <c r="AQ93" s="190"/>
      <c r="AR93" s="190"/>
      <c r="AS93" s="190"/>
      <c r="AT93" s="190"/>
      <c r="AU93" s="190"/>
      <c r="AV93" s="190"/>
      <c r="AW93" s="190"/>
      <c r="AX93" s="190"/>
      <c r="AY93" s="190"/>
      <c r="AZ93" s="190"/>
      <c r="BA93" s="190"/>
      <c r="BB93" s="190"/>
      <c r="BC93" s="190"/>
      <c r="BD93" s="190"/>
      <c r="BE93" s="190"/>
      <c r="BF93" s="190"/>
      <c r="BG93" s="190"/>
      <c r="BH93" s="190"/>
      <c r="BI93" s="190"/>
      <c r="BJ93" s="190"/>
      <c r="BK93" s="190"/>
      <c r="BL93" s="190"/>
    </row>
    <row r="94" spans="1:66" s="183" customFormat="1" ht="13.9" customHeight="1">
      <c r="C94" s="279"/>
      <c r="D94" s="81"/>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82"/>
      <c r="BA94" s="82"/>
      <c r="BB94" s="82"/>
      <c r="BC94" s="82"/>
      <c r="BD94" s="82"/>
      <c r="BE94" s="82"/>
      <c r="BF94" s="82"/>
      <c r="BG94" s="82"/>
      <c r="BH94" s="82"/>
      <c r="BI94" s="82"/>
      <c r="BJ94" s="82"/>
      <c r="BK94" s="82"/>
      <c r="BL94" s="82"/>
      <c r="BM94"/>
      <c r="BN94"/>
    </row>
    <row r="95" spans="1:66" customFormat="1" ht="13.9" customHeight="1">
      <c r="A95" s="398" t="s">
        <v>115</v>
      </c>
      <c r="B95" s="368">
        <f ca="1">IFERROR(AVERAGE(OFFSET(C95,0,0,1,B$25-B$19+1)),)</f>
        <v>0</v>
      </c>
      <c r="C95" s="280">
        <f>IF(C$34="","",IF(C$74&gt;0,(C$74-SUM(C37,C42,C43,C44,C48,C53,C58,C59,C60,C64))/C$74,))</f>
        <v>0</v>
      </c>
      <c r="D95" s="280">
        <f t="shared" ref="D95:BL95" si="80">IF(D$34="","",IF(D$74&gt;0,(D$74-SUM(D37,D42,D43,D44,D48,D53,D58,D59,D60,D64))/D$74,))</f>
        <v>0</v>
      </c>
      <c r="E95" s="280">
        <f t="shared" si="80"/>
        <v>0</v>
      </c>
      <c r="F95" s="280">
        <f t="shared" si="80"/>
        <v>0</v>
      </c>
      <c r="G95" s="280">
        <f t="shared" si="80"/>
        <v>0</v>
      </c>
      <c r="H95" s="280">
        <f t="shared" si="80"/>
        <v>0</v>
      </c>
      <c r="I95" s="280">
        <f t="shared" si="80"/>
        <v>0</v>
      </c>
      <c r="J95" s="280">
        <f t="shared" si="80"/>
        <v>0</v>
      </c>
      <c r="K95" s="280">
        <f t="shared" si="80"/>
        <v>0</v>
      </c>
      <c r="L95" s="280">
        <f t="shared" si="80"/>
        <v>0</v>
      </c>
      <c r="M95" s="280">
        <f t="shared" si="80"/>
        <v>0</v>
      </c>
      <c r="N95" s="280">
        <f t="shared" si="80"/>
        <v>0</v>
      </c>
      <c r="O95" s="280">
        <f t="shared" si="80"/>
        <v>0</v>
      </c>
      <c r="P95" s="280">
        <f t="shared" si="80"/>
        <v>0</v>
      </c>
      <c r="Q95" s="280">
        <f t="shared" si="80"/>
        <v>0</v>
      </c>
      <c r="R95" s="280">
        <f t="shared" si="80"/>
        <v>0</v>
      </c>
      <c r="S95" s="280">
        <f t="shared" si="80"/>
        <v>0</v>
      </c>
      <c r="T95" s="280">
        <f t="shared" si="80"/>
        <v>0</v>
      </c>
      <c r="U95" s="280">
        <f t="shared" si="80"/>
        <v>0</v>
      </c>
      <c r="V95" s="280">
        <f t="shared" si="80"/>
        <v>0</v>
      </c>
      <c r="W95" s="280">
        <f t="shared" si="80"/>
        <v>0</v>
      </c>
      <c r="X95" s="280">
        <f t="shared" si="80"/>
        <v>0</v>
      </c>
      <c r="Y95" s="280">
        <f t="shared" si="80"/>
        <v>0</v>
      </c>
      <c r="Z95" s="280">
        <f t="shared" si="80"/>
        <v>0</v>
      </c>
      <c r="AA95" s="280">
        <f t="shared" si="80"/>
        <v>0</v>
      </c>
      <c r="AB95" s="280">
        <f t="shared" si="80"/>
        <v>0</v>
      </c>
      <c r="AC95" s="280">
        <f t="shared" si="80"/>
        <v>0</v>
      </c>
      <c r="AD95" s="280">
        <f t="shared" si="80"/>
        <v>0</v>
      </c>
      <c r="AE95" s="280">
        <f t="shared" si="80"/>
        <v>0</v>
      </c>
      <c r="AF95" s="280">
        <f t="shared" si="80"/>
        <v>0</v>
      </c>
      <c r="AG95" s="280">
        <f t="shared" si="80"/>
        <v>0</v>
      </c>
      <c r="AH95" s="280">
        <f t="shared" si="80"/>
        <v>0</v>
      </c>
      <c r="AI95" s="280">
        <f t="shared" si="80"/>
        <v>0</v>
      </c>
      <c r="AJ95" s="280">
        <f t="shared" si="80"/>
        <v>0</v>
      </c>
      <c r="AK95" s="280">
        <f t="shared" si="80"/>
        <v>0</v>
      </c>
      <c r="AL95" s="280">
        <f t="shared" si="80"/>
        <v>0</v>
      </c>
      <c r="AM95" s="280">
        <f t="shared" si="80"/>
        <v>0</v>
      </c>
      <c r="AN95" s="280">
        <f t="shared" si="80"/>
        <v>0</v>
      </c>
      <c r="AO95" s="280">
        <f t="shared" si="80"/>
        <v>0</v>
      </c>
      <c r="AP95" s="280">
        <f t="shared" si="80"/>
        <v>0</v>
      </c>
      <c r="AQ95" s="280">
        <f t="shared" si="80"/>
        <v>0</v>
      </c>
      <c r="AR95" s="280">
        <f t="shared" si="80"/>
        <v>0</v>
      </c>
      <c r="AS95" s="280">
        <f t="shared" si="80"/>
        <v>0</v>
      </c>
      <c r="AT95" s="280">
        <f t="shared" si="80"/>
        <v>0</v>
      </c>
      <c r="AU95" s="280">
        <f t="shared" si="80"/>
        <v>0</v>
      </c>
      <c r="AV95" s="280">
        <f t="shared" si="80"/>
        <v>0</v>
      </c>
      <c r="AW95" s="280">
        <f t="shared" si="80"/>
        <v>0</v>
      </c>
      <c r="AX95" s="280">
        <f t="shared" si="80"/>
        <v>0</v>
      </c>
      <c r="AY95" s="280">
        <f t="shared" si="80"/>
        <v>0</v>
      </c>
      <c r="AZ95" s="280">
        <f t="shared" si="80"/>
        <v>0</v>
      </c>
      <c r="BA95" s="280">
        <f t="shared" si="80"/>
        <v>0</v>
      </c>
      <c r="BB95" s="280">
        <f t="shared" si="80"/>
        <v>0</v>
      </c>
      <c r="BC95" s="280">
        <f t="shared" si="80"/>
        <v>0</v>
      </c>
      <c r="BD95" s="280">
        <f t="shared" si="80"/>
        <v>0</v>
      </c>
      <c r="BE95" s="280">
        <f t="shared" si="80"/>
        <v>0</v>
      </c>
      <c r="BF95" s="280">
        <f t="shared" si="80"/>
        <v>0</v>
      </c>
      <c r="BG95" s="280">
        <f t="shared" si="80"/>
        <v>0</v>
      </c>
      <c r="BH95" s="280">
        <f t="shared" si="80"/>
        <v>0</v>
      </c>
      <c r="BI95" s="280">
        <f t="shared" si="80"/>
        <v>0</v>
      </c>
      <c r="BJ95" s="280">
        <f t="shared" si="80"/>
        <v>0</v>
      </c>
      <c r="BK95" s="280">
        <f t="shared" si="80"/>
        <v>0</v>
      </c>
      <c r="BL95" s="280">
        <f t="shared" si="80"/>
        <v>0</v>
      </c>
    </row>
    <row r="96" spans="1:66" customFormat="1" ht="13.9" customHeight="1">
      <c r="A96" s="398" t="s">
        <v>116</v>
      </c>
      <c r="B96" s="368">
        <f ca="1">IFERROR(AVERAGE(OFFSET(C96,0,0,1,B$25-B$19+1)),)</f>
        <v>0</v>
      </c>
      <c r="C96" s="280">
        <f>IF(C$34="","",IF(C$74&gt;0,C76/C$74,))</f>
        <v>0</v>
      </c>
      <c r="D96" s="280">
        <f t="shared" ref="D96:BL96" si="81">IF(D$34="","",IF(D$74&gt;0,D76/D$74,))</f>
        <v>0</v>
      </c>
      <c r="E96" s="280">
        <f t="shared" si="81"/>
        <v>0</v>
      </c>
      <c r="F96" s="280">
        <f t="shared" si="81"/>
        <v>0</v>
      </c>
      <c r="G96" s="280">
        <f t="shared" si="81"/>
        <v>0</v>
      </c>
      <c r="H96" s="280">
        <f t="shared" si="81"/>
        <v>0</v>
      </c>
      <c r="I96" s="280">
        <f t="shared" si="81"/>
        <v>0</v>
      </c>
      <c r="J96" s="280">
        <f t="shared" si="81"/>
        <v>0</v>
      </c>
      <c r="K96" s="280">
        <f t="shared" si="81"/>
        <v>0</v>
      </c>
      <c r="L96" s="280">
        <f t="shared" si="81"/>
        <v>0</v>
      </c>
      <c r="M96" s="280">
        <f t="shared" si="81"/>
        <v>0</v>
      </c>
      <c r="N96" s="280">
        <f t="shared" si="81"/>
        <v>0</v>
      </c>
      <c r="O96" s="280">
        <f t="shared" si="81"/>
        <v>0</v>
      </c>
      <c r="P96" s="280">
        <f t="shared" si="81"/>
        <v>0</v>
      </c>
      <c r="Q96" s="280">
        <f t="shared" si="81"/>
        <v>0</v>
      </c>
      <c r="R96" s="280">
        <f t="shared" si="81"/>
        <v>0</v>
      </c>
      <c r="S96" s="280">
        <f t="shared" si="81"/>
        <v>0</v>
      </c>
      <c r="T96" s="280">
        <f t="shared" si="81"/>
        <v>0</v>
      </c>
      <c r="U96" s="280">
        <f t="shared" si="81"/>
        <v>0</v>
      </c>
      <c r="V96" s="280">
        <f t="shared" si="81"/>
        <v>0</v>
      </c>
      <c r="W96" s="280">
        <f t="shared" si="81"/>
        <v>0</v>
      </c>
      <c r="X96" s="280">
        <f t="shared" si="81"/>
        <v>0</v>
      </c>
      <c r="Y96" s="280">
        <f t="shared" si="81"/>
        <v>0</v>
      </c>
      <c r="Z96" s="280">
        <f t="shared" si="81"/>
        <v>0</v>
      </c>
      <c r="AA96" s="280">
        <f t="shared" si="81"/>
        <v>0</v>
      </c>
      <c r="AB96" s="280">
        <f t="shared" si="81"/>
        <v>0</v>
      </c>
      <c r="AC96" s="280">
        <f t="shared" si="81"/>
        <v>0</v>
      </c>
      <c r="AD96" s="280">
        <f t="shared" si="81"/>
        <v>0</v>
      </c>
      <c r="AE96" s="280">
        <f t="shared" si="81"/>
        <v>0</v>
      </c>
      <c r="AF96" s="280">
        <f t="shared" si="81"/>
        <v>0</v>
      </c>
      <c r="AG96" s="280">
        <f t="shared" si="81"/>
        <v>0</v>
      </c>
      <c r="AH96" s="280">
        <f t="shared" si="81"/>
        <v>0</v>
      </c>
      <c r="AI96" s="280">
        <f t="shared" si="81"/>
        <v>0</v>
      </c>
      <c r="AJ96" s="280">
        <f t="shared" si="81"/>
        <v>0</v>
      </c>
      <c r="AK96" s="280">
        <f t="shared" si="81"/>
        <v>0</v>
      </c>
      <c r="AL96" s="280">
        <f t="shared" si="81"/>
        <v>0</v>
      </c>
      <c r="AM96" s="280">
        <f t="shared" si="81"/>
        <v>0</v>
      </c>
      <c r="AN96" s="280">
        <f t="shared" si="81"/>
        <v>0</v>
      </c>
      <c r="AO96" s="280">
        <f t="shared" si="81"/>
        <v>0</v>
      </c>
      <c r="AP96" s="280">
        <f t="shared" si="81"/>
        <v>0</v>
      </c>
      <c r="AQ96" s="280">
        <f t="shared" si="81"/>
        <v>0</v>
      </c>
      <c r="AR96" s="280">
        <f t="shared" si="81"/>
        <v>0</v>
      </c>
      <c r="AS96" s="280">
        <f t="shared" si="81"/>
        <v>0</v>
      </c>
      <c r="AT96" s="280">
        <f t="shared" si="81"/>
        <v>0</v>
      </c>
      <c r="AU96" s="280">
        <f t="shared" si="81"/>
        <v>0</v>
      </c>
      <c r="AV96" s="280">
        <f t="shared" si="81"/>
        <v>0</v>
      </c>
      <c r="AW96" s="280">
        <f t="shared" si="81"/>
        <v>0</v>
      </c>
      <c r="AX96" s="280">
        <f t="shared" si="81"/>
        <v>0</v>
      </c>
      <c r="AY96" s="280">
        <f t="shared" si="81"/>
        <v>0</v>
      </c>
      <c r="AZ96" s="280">
        <f t="shared" si="81"/>
        <v>0</v>
      </c>
      <c r="BA96" s="280">
        <f t="shared" si="81"/>
        <v>0</v>
      </c>
      <c r="BB96" s="280">
        <f t="shared" si="81"/>
        <v>0</v>
      </c>
      <c r="BC96" s="280">
        <f t="shared" si="81"/>
        <v>0</v>
      </c>
      <c r="BD96" s="280">
        <f t="shared" si="81"/>
        <v>0</v>
      </c>
      <c r="BE96" s="280">
        <f t="shared" si="81"/>
        <v>0</v>
      </c>
      <c r="BF96" s="280">
        <f t="shared" si="81"/>
        <v>0</v>
      </c>
      <c r="BG96" s="280">
        <f t="shared" si="81"/>
        <v>0</v>
      </c>
      <c r="BH96" s="280">
        <f t="shared" si="81"/>
        <v>0</v>
      </c>
      <c r="BI96" s="280">
        <f t="shared" si="81"/>
        <v>0</v>
      </c>
      <c r="BJ96" s="280">
        <f t="shared" si="81"/>
        <v>0</v>
      </c>
      <c r="BK96" s="280">
        <f t="shared" si="81"/>
        <v>0</v>
      </c>
      <c r="BL96" s="280">
        <f t="shared" si="81"/>
        <v>0</v>
      </c>
    </row>
    <row r="97" spans="1:66" s="253" customFormat="1" ht="13.9" customHeight="1">
      <c r="A97" s="399" t="s">
        <v>117</v>
      </c>
      <c r="B97" s="368">
        <f ca="1">IFERROR(AVERAGE(OFFSET(C97,0,0,1,B$25-B$19+1)),)</f>
        <v>0</v>
      </c>
      <c r="C97" s="281">
        <f>IF(C$34="","",IF(C$74&gt;0,C82/C$74,))</f>
        <v>0</v>
      </c>
      <c r="D97" s="281">
        <f t="shared" ref="D97:BL97" si="82">IF(D$34="","",IF(D$74&gt;0,D82/D$74,))</f>
        <v>0</v>
      </c>
      <c r="E97" s="281">
        <f t="shared" si="82"/>
        <v>0</v>
      </c>
      <c r="F97" s="281">
        <f t="shared" si="82"/>
        <v>0</v>
      </c>
      <c r="G97" s="281">
        <f t="shared" si="82"/>
        <v>0</v>
      </c>
      <c r="H97" s="281">
        <f t="shared" si="82"/>
        <v>0</v>
      </c>
      <c r="I97" s="281">
        <f t="shared" si="82"/>
        <v>0</v>
      </c>
      <c r="J97" s="281">
        <f t="shared" si="82"/>
        <v>0</v>
      </c>
      <c r="K97" s="281">
        <f t="shared" si="82"/>
        <v>0</v>
      </c>
      <c r="L97" s="281">
        <f t="shared" si="82"/>
        <v>0</v>
      </c>
      <c r="M97" s="281">
        <f t="shared" si="82"/>
        <v>0</v>
      </c>
      <c r="N97" s="281">
        <f t="shared" si="82"/>
        <v>0</v>
      </c>
      <c r="O97" s="281">
        <f t="shared" si="82"/>
        <v>0</v>
      </c>
      <c r="P97" s="281">
        <f t="shared" si="82"/>
        <v>0</v>
      </c>
      <c r="Q97" s="281">
        <f t="shared" si="82"/>
        <v>0</v>
      </c>
      <c r="R97" s="281">
        <f t="shared" si="82"/>
        <v>0</v>
      </c>
      <c r="S97" s="281">
        <f t="shared" si="82"/>
        <v>0</v>
      </c>
      <c r="T97" s="281">
        <f t="shared" si="82"/>
        <v>0</v>
      </c>
      <c r="U97" s="281">
        <f t="shared" si="82"/>
        <v>0</v>
      </c>
      <c r="V97" s="281">
        <f t="shared" si="82"/>
        <v>0</v>
      </c>
      <c r="W97" s="281">
        <f t="shared" si="82"/>
        <v>0</v>
      </c>
      <c r="X97" s="281">
        <f t="shared" si="82"/>
        <v>0</v>
      </c>
      <c r="Y97" s="281">
        <f t="shared" si="82"/>
        <v>0</v>
      </c>
      <c r="Z97" s="281">
        <f t="shared" si="82"/>
        <v>0</v>
      </c>
      <c r="AA97" s="281">
        <f t="shared" si="82"/>
        <v>0</v>
      </c>
      <c r="AB97" s="281">
        <f t="shared" si="82"/>
        <v>0</v>
      </c>
      <c r="AC97" s="281">
        <f t="shared" si="82"/>
        <v>0</v>
      </c>
      <c r="AD97" s="281">
        <f t="shared" si="82"/>
        <v>0</v>
      </c>
      <c r="AE97" s="281">
        <f t="shared" si="82"/>
        <v>0</v>
      </c>
      <c r="AF97" s="281">
        <f t="shared" si="82"/>
        <v>0</v>
      </c>
      <c r="AG97" s="281">
        <f t="shared" si="82"/>
        <v>0</v>
      </c>
      <c r="AH97" s="281">
        <f t="shared" si="82"/>
        <v>0</v>
      </c>
      <c r="AI97" s="281">
        <f t="shared" si="82"/>
        <v>0</v>
      </c>
      <c r="AJ97" s="281">
        <f t="shared" si="82"/>
        <v>0</v>
      </c>
      <c r="AK97" s="281">
        <f t="shared" si="82"/>
        <v>0</v>
      </c>
      <c r="AL97" s="281">
        <f t="shared" si="82"/>
        <v>0</v>
      </c>
      <c r="AM97" s="281">
        <f t="shared" si="82"/>
        <v>0</v>
      </c>
      <c r="AN97" s="281">
        <f t="shared" si="82"/>
        <v>0</v>
      </c>
      <c r="AO97" s="281">
        <f t="shared" si="82"/>
        <v>0</v>
      </c>
      <c r="AP97" s="281">
        <f t="shared" si="82"/>
        <v>0</v>
      </c>
      <c r="AQ97" s="281">
        <f t="shared" si="82"/>
        <v>0</v>
      </c>
      <c r="AR97" s="281">
        <f t="shared" si="82"/>
        <v>0</v>
      </c>
      <c r="AS97" s="281">
        <f t="shared" si="82"/>
        <v>0</v>
      </c>
      <c r="AT97" s="281">
        <f t="shared" si="82"/>
        <v>0</v>
      </c>
      <c r="AU97" s="281">
        <f t="shared" si="82"/>
        <v>0</v>
      </c>
      <c r="AV97" s="281">
        <f t="shared" si="82"/>
        <v>0</v>
      </c>
      <c r="AW97" s="281">
        <f t="shared" si="82"/>
        <v>0</v>
      </c>
      <c r="AX97" s="281">
        <f t="shared" si="82"/>
        <v>0</v>
      </c>
      <c r="AY97" s="281">
        <f t="shared" si="82"/>
        <v>0</v>
      </c>
      <c r="AZ97" s="281">
        <f t="shared" si="82"/>
        <v>0</v>
      </c>
      <c r="BA97" s="281">
        <f t="shared" si="82"/>
        <v>0</v>
      </c>
      <c r="BB97" s="281">
        <f t="shared" si="82"/>
        <v>0</v>
      </c>
      <c r="BC97" s="281">
        <f t="shared" si="82"/>
        <v>0</v>
      </c>
      <c r="BD97" s="281">
        <f t="shared" si="82"/>
        <v>0</v>
      </c>
      <c r="BE97" s="281">
        <f t="shared" si="82"/>
        <v>0</v>
      </c>
      <c r="BF97" s="281">
        <f t="shared" si="82"/>
        <v>0</v>
      </c>
      <c r="BG97" s="281">
        <f t="shared" si="82"/>
        <v>0</v>
      </c>
      <c r="BH97" s="281">
        <f t="shared" si="82"/>
        <v>0</v>
      </c>
      <c r="BI97" s="281">
        <f t="shared" si="82"/>
        <v>0</v>
      </c>
      <c r="BJ97" s="281">
        <f t="shared" si="82"/>
        <v>0</v>
      </c>
      <c r="BK97" s="281">
        <f t="shared" si="82"/>
        <v>0</v>
      </c>
      <c r="BL97" s="281">
        <f t="shared" si="82"/>
        <v>0</v>
      </c>
      <c r="BM97"/>
      <c r="BN97"/>
    </row>
    <row r="98" spans="1:66" ht="13.9" customHeight="1">
      <c r="A98" s="84"/>
      <c r="B98" s="47"/>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row>
    <row r="99" spans="1:66" ht="13.9" customHeight="1">
      <c r="A99" s="283" t="s">
        <v>65</v>
      </c>
      <c r="B99" s="284"/>
      <c r="C99" s="284"/>
      <c r="D99" s="284"/>
      <c r="E99" s="284"/>
      <c r="F99" s="284"/>
      <c r="G99" s="284"/>
      <c r="H99" s="284"/>
      <c r="I99" s="284"/>
      <c r="J99" s="284"/>
      <c r="K99" s="284"/>
      <c r="L99" s="284"/>
      <c r="M99" s="284"/>
      <c r="N99" s="284"/>
      <c r="O99" s="284"/>
      <c r="P99" s="284"/>
      <c r="Q99" s="284"/>
      <c r="R99" s="284"/>
      <c r="S99" s="284"/>
      <c r="T99" s="284"/>
      <c r="U99" s="190"/>
      <c r="V99" s="190"/>
      <c r="W99" s="190"/>
      <c r="X99" s="190"/>
      <c r="Y99" s="190"/>
      <c r="Z99" s="190"/>
      <c r="AA99" s="190"/>
      <c r="AB99" s="190"/>
      <c r="AC99" s="190"/>
      <c r="AD99" s="190"/>
      <c r="AE99" s="190"/>
      <c r="AF99" s="190"/>
      <c r="AG99" s="190"/>
      <c r="AH99" s="190"/>
      <c r="AI99" s="190"/>
      <c r="AJ99" s="190"/>
      <c r="AK99" s="190"/>
      <c r="AL99" s="190"/>
      <c r="AM99" s="190"/>
      <c r="AN99" s="190"/>
      <c r="AO99" s="190"/>
      <c r="AP99" s="190"/>
      <c r="AQ99" s="190"/>
      <c r="AR99" s="190"/>
      <c r="AS99" s="190"/>
      <c r="AT99" s="190"/>
      <c r="AU99" s="190"/>
      <c r="AV99" s="190"/>
      <c r="AW99" s="190"/>
      <c r="AX99" s="190"/>
      <c r="AY99" s="190"/>
      <c r="AZ99" s="190"/>
      <c r="BA99" s="190"/>
      <c r="BB99" s="190"/>
      <c r="BC99" s="190"/>
      <c r="BD99" s="190"/>
      <c r="BE99" s="190"/>
      <c r="BF99" s="190"/>
      <c r="BG99" s="190"/>
      <c r="BH99" s="190"/>
      <c r="BI99" s="190"/>
      <c r="BJ99" s="190"/>
      <c r="BK99" s="190"/>
      <c r="BL99" s="190"/>
    </row>
    <row r="100" spans="1:66" ht="13.9" customHeight="1">
      <c r="A100" s="147"/>
      <c r="U100" s="33"/>
      <c r="V100" s="33"/>
      <c r="W100" s="33"/>
      <c r="X100" s="33"/>
      <c r="Y100" s="33"/>
      <c r="Z100" s="33"/>
      <c r="AA100" s="33"/>
      <c r="AB100" s="33"/>
      <c r="AC100" s="33"/>
      <c r="AD100" s="33"/>
      <c r="AE100" s="33"/>
      <c r="AF100" s="33"/>
      <c r="AG100" s="33"/>
      <c r="AH100" s="33"/>
      <c r="AI100" s="33"/>
      <c r="AJ100" s="33"/>
      <c r="AK100" s="33"/>
      <c r="AL100" s="33"/>
      <c r="AM100" s="33"/>
      <c r="AN100" s="33"/>
      <c r="AO100" s="33"/>
      <c r="AP100" s="33"/>
      <c r="AQ100" s="33"/>
      <c r="AR100" s="33"/>
      <c r="AS100" s="33"/>
      <c r="AT100" s="33"/>
      <c r="AU100" s="33"/>
      <c r="AV100" s="33"/>
      <c r="AW100" s="33"/>
      <c r="AX100" s="33"/>
      <c r="AY100" s="33"/>
      <c r="AZ100" s="33"/>
      <c r="BA100" s="33"/>
      <c r="BB100" s="33"/>
      <c r="BC100" s="33"/>
      <c r="BD100" s="33"/>
      <c r="BE100" s="33"/>
      <c r="BF100" s="33"/>
      <c r="BG100" s="33"/>
      <c r="BH100" s="33"/>
      <c r="BI100" s="33"/>
      <c r="BJ100" s="33"/>
      <c r="BK100" s="33"/>
      <c r="BL100" s="33"/>
    </row>
    <row r="101" spans="1:66" s="68" customFormat="1" ht="13.9" customHeight="1">
      <c r="A101" s="85" t="s">
        <v>163</v>
      </c>
      <c r="B101" s="152">
        <f ca="1">SUM(OFFSET(C101,0,0,1,B$21-B$19+1))</f>
        <v>0</v>
      </c>
      <c r="C101" s="290">
        <f t="shared" ref="C101:AH101" ca="1" si="83">IF(C34="","",C39+C41)</f>
        <v>0</v>
      </c>
      <c r="D101" s="290">
        <f t="shared" ca="1" si="83"/>
        <v>0</v>
      </c>
      <c r="E101" s="290">
        <f t="shared" ca="1" si="83"/>
        <v>0</v>
      </c>
      <c r="F101" s="290">
        <f t="shared" ca="1" si="83"/>
        <v>0</v>
      </c>
      <c r="G101" s="290">
        <f t="shared" ca="1" si="83"/>
        <v>0</v>
      </c>
      <c r="H101" s="290">
        <f t="shared" ca="1" si="83"/>
        <v>0</v>
      </c>
      <c r="I101" s="290">
        <f t="shared" ca="1" si="83"/>
        <v>0</v>
      </c>
      <c r="J101" s="290">
        <f t="shared" ca="1" si="83"/>
        <v>0</v>
      </c>
      <c r="K101" s="290">
        <f t="shared" ca="1" si="83"/>
        <v>0</v>
      </c>
      <c r="L101" s="290">
        <f t="shared" ca="1" si="83"/>
        <v>0</v>
      </c>
      <c r="M101" s="290">
        <f t="shared" ca="1" si="83"/>
        <v>0</v>
      </c>
      <c r="N101" s="290">
        <f t="shared" ca="1" si="83"/>
        <v>0</v>
      </c>
      <c r="O101" s="290">
        <f t="shared" ca="1" si="83"/>
        <v>0</v>
      </c>
      <c r="P101" s="290">
        <f t="shared" ca="1" si="83"/>
        <v>0</v>
      </c>
      <c r="Q101" s="290">
        <f t="shared" ca="1" si="83"/>
        <v>0</v>
      </c>
      <c r="R101" s="290">
        <f t="shared" ca="1" si="83"/>
        <v>0</v>
      </c>
      <c r="S101" s="290">
        <f t="shared" ca="1" si="83"/>
        <v>0</v>
      </c>
      <c r="T101" s="290">
        <f t="shared" ca="1" si="83"/>
        <v>0</v>
      </c>
      <c r="U101" s="290">
        <f t="shared" ca="1" si="83"/>
        <v>0</v>
      </c>
      <c r="V101" s="290">
        <f t="shared" ca="1" si="83"/>
        <v>0</v>
      </c>
      <c r="W101" s="290">
        <f t="shared" ca="1" si="83"/>
        <v>0</v>
      </c>
      <c r="X101" s="290">
        <f t="shared" ca="1" si="83"/>
        <v>0</v>
      </c>
      <c r="Y101" s="290">
        <f t="shared" ca="1" si="83"/>
        <v>0</v>
      </c>
      <c r="Z101" s="290">
        <f t="shared" ca="1" si="83"/>
        <v>0</v>
      </c>
      <c r="AA101" s="290">
        <f t="shared" ca="1" si="83"/>
        <v>0</v>
      </c>
      <c r="AB101" s="290">
        <f t="shared" ca="1" si="83"/>
        <v>0</v>
      </c>
      <c r="AC101" s="290">
        <f t="shared" ca="1" si="83"/>
        <v>0</v>
      </c>
      <c r="AD101" s="290">
        <f t="shared" ca="1" si="83"/>
        <v>0</v>
      </c>
      <c r="AE101" s="290">
        <f t="shared" ca="1" si="83"/>
        <v>0</v>
      </c>
      <c r="AF101" s="290">
        <f t="shared" ca="1" si="83"/>
        <v>0</v>
      </c>
      <c r="AG101" s="290">
        <f t="shared" ca="1" si="83"/>
        <v>0</v>
      </c>
      <c r="AH101" s="290">
        <f t="shared" ca="1" si="83"/>
        <v>0</v>
      </c>
      <c r="AI101" s="290">
        <f t="shared" ref="AI101:BL101" ca="1" si="84">IF(AI34="","",AI39+AI41)</f>
        <v>0</v>
      </c>
      <c r="AJ101" s="290">
        <f t="shared" ca="1" si="84"/>
        <v>0</v>
      </c>
      <c r="AK101" s="290">
        <f t="shared" ca="1" si="84"/>
        <v>0</v>
      </c>
      <c r="AL101" s="290">
        <f t="shared" ca="1" si="84"/>
        <v>0</v>
      </c>
      <c r="AM101" s="290">
        <f t="shared" ca="1" si="84"/>
        <v>0</v>
      </c>
      <c r="AN101" s="290">
        <f t="shared" ca="1" si="84"/>
        <v>0</v>
      </c>
      <c r="AO101" s="290">
        <f t="shared" ca="1" si="84"/>
        <v>0</v>
      </c>
      <c r="AP101" s="290">
        <f t="shared" ca="1" si="84"/>
        <v>0</v>
      </c>
      <c r="AQ101" s="290">
        <f t="shared" ca="1" si="84"/>
        <v>0</v>
      </c>
      <c r="AR101" s="290">
        <f t="shared" ca="1" si="84"/>
        <v>0</v>
      </c>
      <c r="AS101" s="290">
        <f t="shared" ca="1" si="84"/>
        <v>0</v>
      </c>
      <c r="AT101" s="290">
        <f t="shared" ca="1" si="84"/>
        <v>0</v>
      </c>
      <c r="AU101" s="290">
        <f t="shared" ca="1" si="84"/>
        <v>0</v>
      </c>
      <c r="AV101" s="290">
        <f t="shared" ca="1" si="84"/>
        <v>0</v>
      </c>
      <c r="AW101" s="290">
        <f t="shared" ca="1" si="84"/>
        <v>0</v>
      </c>
      <c r="AX101" s="290">
        <f t="shared" ca="1" si="84"/>
        <v>0</v>
      </c>
      <c r="AY101" s="290">
        <f t="shared" ca="1" si="84"/>
        <v>0</v>
      </c>
      <c r="AZ101" s="290">
        <f t="shared" ca="1" si="84"/>
        <v>0</v>
      </c>
      <c r="BA101" s="290">
        <f t="shared" ca="1" si="84"/>
        <v>0</v>
      </c>
      <c r="BB101" s="290">
        <f t="shared" ca="1" si="84"/>
        <v>0</v>
      </c>
      <c r="BC101" s="290">
        <f t="shared" ca="1" si="84"/>
        <v>0</v>
      </c>
      <c r="BD101" s="290">
        <f t="shared" ca="1" si="84"/>
        <v>0</v>
      </c>
      <c r="BE101" s="290">
        <f t="shared" ca="1" si="84"/>
        <v>0</v>
      </c>
      <c r="BF101" s="290">
        <f t="shared" ca="1" si="84"/>
        <v>0</v>
      </c>
      <c r="BG101" s="290">
        <f t="shared" ca="1" si="84"/>
        <v>0</v>
      </c>
      <c r="BH101" s="290">
        <f t="shared" ca="1" si="84"/>
        <v>0</v>
      </c>
      <c r="BI101" s="290">
        <f t="shared" ca="1" si="84"/>
        <v>0</v>
      </c>
      <c r="BJ101" s="290">
        <f t="shared" ca="1" si="84"/>
        <v>0</v>
      </c>
      <c r="BK101" s="290">
        <f t="shared" ca="1" si="84"/>
        <v>0</v>
      </c>
      <c r="BL101" s="290">
        <f t="shared" ca="1" si="84"/>
        <v>0</v>
      </c>
      <c r="BM101" s="32"/>
      <c r="BN101" s="32"/>
    </row>
    <row r="102" spans="1:66" s="68" customFormat="1" ht="13.9" customHeight="1">
      <c r="A102" s="85" t="s">
        <v>164</v>
      </c>
      <c r="B102" s="152">
        <f ca="1">SUM(OFFSET(C102,0,0,1,B$21-B$19+1))</f>
        <v>0</v>
      </c>
      <c r="C102" s="290">
        <f t="shared" ref="C102:AH102" ca="1" si="85">IF(C$33="Yes",C37+C42+C43+C44+C48,"")</f>
        <v>0</v>
      </c>
      <c r="D102" s="290">
        <f t="shared" ca="1" si="85"/>
        <v>0</v>
      </c>
      <c r="E102" s="290">
        <f t="shared" ca="1" si="85"/>
        <v>0</v>
      </c>
      <c r="F102" s="290">
        <f t="shared" ca="1" si="85"/>
        <v>0</v>
      </c>
      <c r="G102" s="290">
        <f t="shared" ca="1" si="85"/>
        <v>0</v>
      </c>
      <c r="H102" s="290">
        <f t="shared" ca="1" si="85"/>
        <v>0</v>
      </c>
      <c r="I102" s="290">
        <f t="shared" ca="1" si="85"/>
        <v>0</v>
      </c>
      <c r="J102" s="290" t="str">
        <f t="shared" si="85"/>
        <v/>
      </c>
      <c r="K102" s="290" t="str">
        <f t="shared" si="85"/>
        <v/>
      </c>
      <c r="L102" s="290" t="str">
        <f t="shared" si="85"/>
        <v/>
      </c>
      <c r="M102" s="290" t="str">
        <f t="shared" si="85"/>
        <v/>
      </c>
      <c r="N102" s="290" t="str">
        <f t="shared" si="85"/>
        <v/>
      </c>
      <c r="O102" s="290" t="str">
        <f t="shared" si="85"/>
        <v/>
      </c>
      <c r="P102" s="290" t="str">
        <f t="shared" si="85"/>
        <v/>
      </c>
      <c r="Q102" s="290" t="str">
        <f t="shared" si="85"/>
        <v/>
      </c>
      <c r="R102" s="290" t="str">
        <f t="shared" si="85"/>
        <v/>
      </c>
      <c r="S102" s="290" t="str">
        <f t="shared" si="85"/>
        <v/>
      </c>
      <c r="T102" s="290" t="str">
        <f t="shared" si="85"/>
        <v/>
      </c>
      <c r="U102" s="290" t="str">
        <f t="shared" si="85"/>
        <v/>
      </c>
      <c r="V102" s="290" t="str">
        <f t="shared" si="85"/>
        <v/>
      </c>
      <c r="W102" s="290" t="str">
        <f t="shared" si="85"/>
        <v/>
      </c>
      <c r="X102" s="290" t="str">
        <f t="shared" si="85"/>
        <v/>
      </c>
      <c r="Y102" s="290" t="str">
        <f t="shared" si="85"/>
        <v/>
      </c>
      <c r="Z102" s="290" t="str">
        <f t="shared" si="85"/>
        <v/>
      </c>
      <c r="AA102" s="290" t="str">
        <f t="shared" si="85"/>
        <v/>
      </c>
      <c r="AB102" s="290" t="str">
        <f t="shared" si="85"/>
        <v/>
      </c>
      <c r="AC102" s="290" t="str">
        <f t="shared" si="85"/>
        <v/>
      </c>
      <c r="AD102" s="290" t="str">
        <f t="shared" si="85"/>
        <v/>
      </c>
      <c r="AE102" s="290" t="str">
        <f t="shared" si="85"/>
        <v/>
      </c>
      <c r="AF102" s="290" t="str">
        <f t="shared" si="85"/>
        <v/>
      </c>
      <c r="AG102" s="290" t="str">
        <f t="shared" si="85"/>
        <v/>
      </c>
      <c r="AH102" s="290" t="str">
        <f t="shared" si="85"/>
        <v/>
      </c>
      <c r="AI102" s="290" t="str">
        <f t="shared" ref="AI102:BL102" si="86">IF(AI$33="Yes",AI37+AI42+AI43+AI44+AI48,"")</f>
        <v/>
      </c>
      <c r="AJ102" s="290" t="str">
        <f t="shared" si="86"/>
        <v/>
      </c>
      <c r="AK102" s="290" t="str">
        <f t="shared" si="86"/>
        <v/>
      </c>
      <c r="AL102" s="290" t="str">
        <f t="shared" si="86"/>
        <v/>
      </c>
      <c r="AM102" s="290" t="str">
        <f t="shared" si="86"/>
        <v/>
      </c>
      <c r="AN102" s="290" t="str">
        <f t="shared" si="86"/>
        <v/>
      </c>
      <c r="AO102" s="290" t="str">
        <f t="shared" si="86"/>
        <v/>
      </c>
      <c r="AP102" s="290" t="str">
        <f t="shared" si="86"/>
        <v/>
      </c>
      <c r="AQ102" s="290" t="str">
        <f t="shared" si="86"/>
        <v/>
      </c>
      <c r="AR102" s="290" t="str">
        <f t="shared" si="86"/>
        <v/>
      </c>
      <c r="AS102" s="290" t="str">
        <f t="shared" si="86"/>
        <v/>
      </c>
      <c r="AT102" s="290" t="str">
        <f t="shared" si="86"/>
        <v/>
      </c>
      <c r="AU102" s="290" t="str">
        <f t="shared" si="86"/>
        <v/>
      </c>
      <c r="AV102" s="290" t="str">
        <f t="shared" si="86"/>
        <v/>
      </c>
      <c r="AW102" s="290" t="str">
        <f t="shared" si="86"/>
        <v/>
      </c>
      <c r="AX102" s="290" t="str">
        <f t="shared" si="86"/>
        <v/>
      </c>
      <c r="AY102" s="290" t="str">
        <f t="shared" si="86"/>
        <v/>
      </c>
      <c r="AZ102" s="290" t="str">
        <f t="shared" si="86"/>
        <v/>
      </c>
      <c r="BA102" s="290" t="str">
        <f t="shared" si="86"/>
        <v/>
      </c>
      <c r="BB102" s="290" t="str">
        <f t="shared" si="86"/>
        <v/>
      </c>
      <c r="BC102" s="290" t="str">
        <f t="shared" si="86"/>
        <v/>
      </c>
      <c r="BD102" s="290" t="str">
        <f t="shared" si="86"/>
        <v/>
      </c>
      <c r="BE102" s="290" t="str">
        <f t="shared" si="86"/>
        <v/>
      </c>
      <c r="BF102" s="290" t="str">
        <f t="shared" si="86"/>
        <v/>
      </c>
      <c r="BG102" s="290" t="str">
        <f t="shared" si="86"/>
        <v/>
      </c>
      <c r="BH102" s="290" t="str">
        <f t="shared" si="86"/>
        <v/>
      </c>
      <c r="BI102" s="290" t="str">
        <f t="shared" si="86"/>
        <v/>
      </c>
      <c r="BJ102" s="290" t="str">
        <f t="shared" si="86"/>
        <v/>
      </c>
      <c r="BK102" s="290" t="str">
        <f t="shared" si="86"/>
        <v/>
      </c>
      <c r="BL102" s="290" t="str">
        <f t="shared" si="86"/>
        <v/>
      </c>
      <c r="BM102" s="32"/>
      <c r="BN102" s="32"/>
    </row>
    <row r="103" spans="1:66" s="73" customFormat="1" ht="13.9" customHeight="1">
      <c r="A103" s="146" t="s">
        <v>81</v>
      </c>
      <c r="B103" s="151">
        <f ca="1">SUM(OFFSET(C103,0,0,1,B$21-B$19+1))</f>
        <v>0</v>
      </c>
      <c r="C103" s="325">
        <f t="shared" ref="C103:AH103" ca="1" si="87">IF(C34="","",C101+IF(C102="",0))</f>
        <v>0</v>
      </c>
      <c r="D103" s="325">
        <f t="shared" ca="1" si="87"/>
        <v>0</v>
      </c>
      <c r="E103" s="325">
        <f t="shared" ca="1" si="87"/>
        <v>0</v>
      </c>
      <c r="F103" s="325">
        <f t="shared" ca="1" si="87"/>
        <v>0</v>
      </c>
      <c r="G103" s="325">
        <f t="shared" ca="1" si="87"/>
        <v>0</v>
      </c>
      <c r="H103" s="325">
        <f t="shared" ca="1" si="87"/>
        <v>0</v>
      </c>
      <c r="I103" s="325">
        <f t="shared" ca="1" si="87"/>
        <v>0</v>
      </c>
      <c r="J103" s="325">
        <f t="shared" ca="1" si="87"/>
        <v>0</v>
      </c>
      <c r="K103" s="325">
        <f t="shared" ca="1" si="87"/>
        <v>0</v>
      </c>
      <c r="L103" s="325">
        <f t="shared" ca="1" si="87"/>
        <v>0</v>
      </c>
      <c r="M103" s="325">
        <f t="shared" ca="1" si="87"/>
        <v>0</v>
      </c>
      <c r="N103" s="325">
        <f t="shared" ca="1" si="87"/>
        <v>0</v>
      </c>
      <c r="O103" s="325">
        <f t="shared" ca="1" si="87"/>
        <v>0</v>
      </c>
      <c r="P103" s="325">
        <f t="shared" ca="1" si="87"/>
        <v>0</v>
      </c>
      <c r="Q103" s="325">
        <f t="shared" ca="1" si="87"/>
        <v>0</v>
      </c>
      <c r="R103" s="325">
        <f t="shared" ca="1" si="87"/>
        <v>0</v>
      </c>
      <c r="S103" s="325">
        <f t="shared" ca="1" si="87"/>
        <v>0</v>
      </c>
      <c r="T103" s="325">
        <f t="shared" ca="1" si="87"/>
        <v>0</v>
      </c>
      <c r="U103" s="325">
        <f t="shared" ca="1" si="87"/>
        <v>0</v>
      </c>
      <c r="V103" s="325">
        <f t="shared" ca="1" si="87"/>
        <v>0</v>
      </c>
      <c r="W103" s="325">
        <f t="shared" ca="1" si="87"/>
        <v>0</v>
      </c>
      <c r="X103" s="325">
        <f t="shared" ca="1" si="87"/>
        <v>0</v>
      </c>
      <c r="Y103" s="325">
        <f t="shared" ca="1" si="87"/>
        <v>0</v>
      </c>
      <c r="Z103" s="325">
        <f t="shared" ca="1" si="87"/>
        <v>0</v>
      </c>
      <c r="AA103" s="325">
        <f t="shared" ca="1" si="87"/>
        <v>0</v>
      </c>
      <c r="AB103" s="325">
        <f t="shared" ca="1" si="87"/>
        <v>0</v>
      </c>
      <c r="AC103" s="325">
        <f t="shared" ca="1" si="87"/>
        <v>0</v>
      </c>
      <c r="AD103" s="325">
        <f t="shared" ca="1" si="87"/>
        <v>0</v>
      </c>
      <c r="AE103" s="325">
        <f t="shared" ca="1" si="87"/>
        <v>0</v>
      </c>
      <c r="AF103" s="325">
        <f t="shared" ca="1" si="87"/>
        <v>0</v>
      </c>
      <c r="AG103" s="325">
        <f t="shared" ca="1" si="87"/>
        <v>0</v>
      </c>
      <c r="AH103" s="325">
        <f t="shared" ca="1" si="87"/>
        <v>0</v>
      </c>
      <c r="AI103" s="325">
        <f t="shared" ref="AI103:BL103" ca="1" si="88">IF(AI34="","",AI101+IF(AI102="",0))</f>
        <v>0</v>
      </c>
      <c r="AJ103" s="325">
        <f t="shared" ca="1" si="88"/>
        <v>0</v>
      </c>
      <c r="AK103" s="325">
        <f t="shared" ca="1" si="88"/>
        <v>0</v>
      </c>
      <c r="AL103" s="325">
        <f t="shared" ca="1" si="88"/>
        <v>0</v>
      </c>
      <c r="AM103" s="325">
        <f t="shared" ca="1" si="88"/>
        <v>0</v>
      </c>
      <c r="AN103" s="325">
        <f t="shared" ca="1" si="88"/>
        <v>0</v>
      </c>
      <c r="AO103" s="325">
        <f t="shared" ca="1" si="88"/>
        <v>0</v>
      </c>
      <c r="AP103" s="325">
        <f t="shared" ca="1" si="88"/>
        <v>0</v>
      </c>
      <c r="AQ103" s="325">
        <f t="shared" ca="1" si="88"/>
        <v>0</v>
      </c>
      <c r="AR103" s="325">
        <f t="shared" ca="1" si="88"/>
        <v>0</v>
      </c>
      <c r="AS103" s="325">
        <f t="shared" ca="1" si="88"/>
        <v>0</v>
      </c>
      <c r="AT103" s="325">
        <f t="shared" ca="1" si="88"/>
        <v>0</v>
      </c>
      <c r="AU103" s="325">
        <f t="shared" ca="1" si="88"/>
        <v>0</v>
      </c>
      <c r="AV103" s="325">
        <f t="shared" ca="1" si="88"/>
        <v>0</v>
      </c>
      <c r="AW103" s="325">
        <f t="shared" ca="1" si="88"/>
        <v>0</v>
      </c>
      <c r="AX103" s="325">
        <f t="shared" ca="1" si="88"/>
        <v>0</v>
      </c>
      <c r="AY103" s="325">
        <f t="shared" ca="1" si="88"/>
        <v>0</v>
      </c>
      <c r="AZ103" s="325">
        <f t="shared" ca="1" si="88"/>
        <v>0</v>
      </c>
      <c r="BA103" s="325">
        <f t="shared" ca="1" si="88"/>
        <v>0</v>
      </c>
      <c r="BB103" s="325">
        <f t="shared" ca="1" si="88"/>
        <v>0</v>
      </c>
      <c r="BC103" s="325">
        <f t="shared" ca="1" si="88"/>
        <v>0</v>
      </c>
      <c r="BD103" s="325">
        <f t="shared" ca="1" si="88"/>
        <v>0</v>
      </c>
      <c r="BE103" s="325">
        <f t="shared" ca="1" si="88"/>
        <v>0</v>
      </c>
      <c r="BF103" s="325">
        <f t="shared" ca="1" si="88"/>
        <v>0</v>
      </c>
      <c r="BG103" s="325">
        <f t="shared" ca="1" si="88"/>
        <v>0</v>
      </c>
      <c r="BH103" s="325">
        <f t="shared" ca="1" si="88"/>
        <v>0</v>
      </c>
      <c r="BI103" s="325">
        <f t="shared" ca="1" si="88"/>
        <v>0</v>
      </c>
      <c r="BJ103" s="325">
        <f t="shared" ca="1" si="88"/>
        <v>0</v>
      </c>
      <c r="BK103" s="325">
        <f t="shared" ca="1" si="88"/>
        <v>0</v>
      </c>
      <c r="BL103" s="325">
        <f t="shared" ca="1" si="88"/>
        <v>0</v>
      </c>
      <c r="BM103" s="118"/>
      <c r="BN103" s="118"/>
    </row>
    <row r="104" spans="1:66" s="181" customFormat="1" ht="13.9" customHeight="1">
      <c r="A104" s="377" t="s">
        <v>165</v>
      </c>
      <c r="B104" s="152">
        <f ca="1">SUM(OFFSET(C104,0,0,1,B$21-B$19+1))</f>
        <v>0</v>
      </c>
      <c r="C104" s="357">
        <f ca="1">IF(C$34="","",C103/(1+IF($B$25="",0,$B$25))^(C$34-$B$18))</f>
        <v>0</v>
      </c>
      <c r="D104" s="357">
        <f t="shared" ref="D104:BL104" ca="1" si="89">IF(D$34="","",D103/(1+IF($B$25="",0,$B$25))^(D$34-$B$18))</f>
        <v>0</v>
      </c>
      <c r="E104" s="357">
        <f t="shared" ca="1" si="89"/>
        <v>0</v>
      </c>
      <c r="F104" s="357">
        <f t="shared" ca="1" si="89"/>
        <v>0</v>
      </c>
      <c r="G104" s="357">
        <f t="shared" ca="1" si="89"/>
        <v>0</v>
      </c>
      <c r="H104" s="357">
        <f t="shared" ca="1" si="89"/>
        <v>0</v>
      </c>
      <c r="I104" s="357">
        <f t="shared" ca="1" si="89"/>
        <v>0</v>
      </c>
      <c r="J104" s="357">
        <f t="shared" ca="1" si="89"/>
        <v>0</v>
      </c>
      <c r="K104" s="357">
        <f t="shared" ca="1" si="89"/>
        <v>0</v>
      </c>
      <c r="L104" s="357">
        <f t="shared" ca="1" si="89"/>
        <v>0</v>
      </c>
      <c r="M104" s="357">
        <f t="shared" ca="1" si="89"/>
        <v>0</v>
      </c>
      <c r="N104" s="357">
        <f t="shared" ca="1" si="89"/>
        <v>0</v>
      </c>
      <c r="O104" s="357">
        <f t="shared" ca="1" si="89"/>
        <v>0</v>
      </c>
      <c r="P104" s="357">
        <f t="shared" ca="1" si="89"/>
        <v>0</v>
      </c>
      <c r="Q104" s="357">
        <f t="shared" ca="1" si="89"/>
        <v>0</v>
      </c>
      <c r="R104" s="357">
        <f t="shared" ca="1" si="89"/>
        <v>0</v>
      </c>
      <c r="S104" s="357">
        <f t="shared" ca="1" si="89"/>
        <v>0</v>
      </c>
      <c r="T104" s="357">
        <f t="shared" ca="1" si="89"/>
        <v>0</v>
      </c>
      <c r="U104" s="357">
        <f t="shared" ca="1" si="89"/>
        <v>0</v>
      </c>
      <c r="V104" s="357">
        <f t="shared" ca="1" si="89"/>
        <v>0</v>
      </c>
      <c r="W104" s="357">
        <f t="shared" ca="1" si="89"/>
        <v>0</v>
      </c>
      <c r="X104" s="357">
        <f t="shared" ca="1" si="89"/>
        <v>0</v>
      </c>
      <c r="Y104" s="357">
        <f t="shared" ca="1" si="89"/>
        <v>0</v>
      </c>
      <c r="Z104" s="357">
        <f t="shared" ca="1" si="89"/>
        <v>0</v>
      </c>
      <c r="AA104" s="357">
        <f t="shared" ca="1" si="89"/>
        <v>0</v>
      </c>
      <c r="AB104" s="357">
        <f t="shared" ca="1" si="89"/>
        <v>0</v>
      </c>
      <c r="AC104" s="357">
        <f t="shared" ca="1" si="89"/>
        <v>0</v>
      </c>
      <c r="AD104" s="357">
        <f t="shared" ca="1" si="89"/>
        <v>0</v>
      </c>
      <c r="AE104" s="357">
        <f t="shared" ca="1" si="89"/>
        <v>0</v>
      </c>
      <c r="AF104" s="357">
        <f t="shared" ca="1" si="89"/>
        <v>0</v>
      </c>
      <c r="AG104" s="357">
        <f t="shared" ca="1" si="89"/>
        <v>0</v>
      </c>
      <c r="AH104" s="357">
        <f t="shared" ca="1" si="89"/>
        <v>0</v>
      </c>
      <c r="AI104" s="357">
        <f t="shared" ca="1" si="89"/>
        <v>0</v>
      </c>
      <c r="AJ104" s="357">
        <f t="shared" ca="1" si="89"/>
        <v>0</v>
      </c>
      <c r="AK104" s="357">
        <f t="shared" ca="1" si="89"/>
        <v>0</v>
      </c>
      <c r="AL104" s="357">
        <f t="shared" ca="1" si="89"/>
        <v>0</v>
      </c>
      <c r="AM104" s="357">
        <f t="shared" ca="1" si="89"/>
        <v>0</v>
      </c>
      <c r="AN104" s="357">
        <f t="shared" ca="1" si="89"/>
        <v>0</v>
      </c>
      <c r="AO104" s="357">
        <f t="shared" ca="1" si="89"/>
        <v>0</v>
      </c>
      <c r="AP104" s="357">
        <f t="shared" ca="1" si="89"/>
        <v>0</v>
      </c>
      <c r="AQ104" s="357">
        <f t="shared" ca="1" si="89"/>
        <v>0</v>
      </c>
      <c r="AR104" s="357">
        <f t="shared" ca="1" si="89"/>
        <v>0</v>
      </c>
      <c r="AS104" s="357">
        <f t="shared" ca="1" si="89"/>
        <v>0</v>
      </c>
      <c r="AT104" s="357">
        <f t="shared" ca="1" si="89"/>
        <v>0</v>
      </c>
      <c r="AU104" s="357">
        <f t="shared" ca="1" si="89"/>
        <v>0</v>
      </c>
      <c r="AV104" s="357">
        <f t="shared" ca="1" si="89"/>
        <v>0</v>
      </c>
      <c r="AW104" s="357">
        <f t="shared" ca="1" si="89"/>
        <v>0</v>
      </c>
      <c r="AX104" s="357">
        <f t="shared" ca="1" si="89"/>
        <v>0</v>
      </c>
      <c r="AY104" s="357">
        <f t="shared" ca="1" si="89"/>
        <v>0</v>
      </c>
      <c r="AZ104" s="357">
        <f t="shared" ca="1" si="89"/>
        <v>0</v>
      </c>
      <c r="BA104" s="357">
        <f t="shared" ca="1" si="89"/>
        <v>0</v>
      </c>
      <c r="BB104" s="357">
        <f t="shared" ca="1" si="89"/>
        <v>0</v>
      </c>
      <c r="BC104" s="357">
        <f t="shared" ca="1" si="89"/>
        <v>0</v>
      </c>
      <c r="BD104" s="357">
        <f t="shared" ca="1" si="89"/>
        <v>0</v>
      </c>
      <c r="BE104" s="357">
        <f t="shared" ca="1" si="89"/>
        <v>0</v>
      </c>
      <c r="BF104" s="357">
        <f t="shared" ca="1" si="89"/>
        <v>0</v>
      </c>
      <c r="BG104" s="357">
        <f t="shared" ca="1" si="89"/>
        <v>0</v>
      </c>
      <c r="BH104" s="357">
        <f t="shared" ca="1" si="89"/>
        <v>0</v>
      </c>
      <c r="BI104" s="357">
        <f t="shared" ca="1" si="89"/>
        <v>0</v>
      </c>
      <c r="BJ104" s="357">
        <f t="shared" ca="1" si="89"/>
        <v>0</v>
      </c>
      <c r="BK104" s="357">
        <f t="shared" ca="1" si="89"/>
        <v>0</v>
      </c>
      <c r="BL104" s="357">
        <f t="shared" ca="1" si="89"/>
        <v>0</v>
      </c>
      <c r="BM104"/>
      <c r="BN104"/>
    </row>
    <row r="105" spans="1:66" s="62" customFormat="1" ht="13.9" customHeight="1">
      <c r="A105" s="86"/>
      <c r="B105" s="87"/>
      <c r="C105" s="88"/>
      <c r="G105" s="89"/>
      <c r="H105" s="89"/>
      <c r="I105" s="89"/>
      <c r="J105" s="89"/>
      <c r="K105" s="89"/>
      <c r="L105" s="89"/>
      <c r="M105" s="89"/>
      <c r="N105" s="89"/>
      <c r="O105" s="89"/>
      <c r="P105" s="89"/>
      <c r="Q105" s="89"/>
      <c r="R105" s="89"/>
      <c r="S105" s="89"/>
      <c r="T105" s="89"/>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c r="BB105" s="90"/>
      <c r="BC105" s="90"/>
      <c r="BD105" s="90"/>
      <c r="BE105" s="90"/>
      <c r="BF105" s="90"/>
      <c r="BG105" s="90"/>
      <c r="BH105" s="90"/>
      <c r="BI105" s="90"/>
      <c r="BJ105" s="90"/>
      <c r="BK105" s="90"/>
      <c r="BL105" s="90"/>
      <c r="BM105" s="32"/>
      <c r="BN105" s="32"/>
    </row>
    <row r="106" spans="1:66" ht="13.9" customHeight="1">
      <c r="A106" s="283" t="s">
        <v>13</v>
      </c>
      <c r="B106" s="284"/>
      <c r="C106" s="284"/>
      <c r="D106" s="284"/>
      <c r="E106" s="284"/>
      <c r="F106" s="284"/>
      <c r="G106" s="284"/>
      <c r="H106" s="284"/>
      <c r="I106" s="284"/>
      <c r="J106" s="284"/>
      <c r="K106" s="284"/>
      <c r="L106" s="284"/>
      <c r="M106" s="284"/>
      <c r="N106" s="284"/>
      <c r="O106" s="284"/>
      <c r="P106" s="284"/>
      <c r="Q106" s="284"/>
      <c r="R106" s="284"/>
      <c r="S106" s="284"/>
      <c r="T106" s="284"/>
      <c r="U106" s="190"/>
      <c r="V106" s="190"/>
      <c r="W106" s="190"/>
      <c r="X106" s="190"/>
      <c r="Y106" s="190"/>
      <c r="Z106" s="190"/>
      <c r="AA106" s="190"/>
      <c r="AB106" s="190"/>
      <c r="AC106" s="190"/>
      <c r="AD106" s="190"/>
      <c r="AE106" s="190"/>
      <c r="AF106" s="190"/>
      <c r="AG106" s="190"/>
      <c r="AH106" s="190"/>
      <c r="AI106" s="190"/>
      <c r="AJ106" s="190"/>
      <c r="AK106" s="190"/>
      <c r="AL106" s="190"/>
      <c r="AM106" s="190"/>
      <c r="AN106" s="190"/>
      <c r="AO106" s="190"/>
      <c r="AP106" s="190"/>
      <c r="AQ106" s="190"/>
      <c r="AR106" s="190"/>
      <c r="AS106" s="190"/>
      <c r="AT106" s="190"/>
      <c r="AU106" s="190"/>
      <c r="AV106" s="190"/>
      <c r="AW106" s="190"/>
      <c r="AX106" s="190"/>
      <c r="AY106" s="190"/>
      <c r="AZ106" s="190"/>
      <c r="BA106" s="190"/>
      <c r="BB106" s="190"/>
      <c r="BC106" s="190"/>
      <c r="BD106" s="190"/>
      <c r="BE106" s="190"/>
      <c r="BF106" s="190"/>
      <c r="BG106" s="190"/>
      <c r="BH106" s="190"/>
      <c r="BI106" s="190"/>
      <c r="BJ106" s="190"/>
      <c r="BK106" s="190"/>
      <c r="BL106" s="190"/>
    </row>
    <row r="107" spans="1:66" s="68" customFormat="1" ht="13.9" customHeight="1">
      <c r="A107" s="302" t="s">
        <v>111</v>
      </c>
      <c r="B107" s="151">
        <f ca="1">SUM(OFFSET(C107,0,0,1,B$21-B$19+1))</f>
        <v>0</v>
      </c>
      <c r="C107" s="293"/>
      <c r="D107" s="293"/>
      <c r="E107" s="293"/>
      <c r="F107" s="293"/>
      <c r="G107" s="293"/>
      <c r="H107" s="293"/>
      <c r="I107" s="293"/>
      <c r="J107" s="293"/>
      <c r="K107" s="293"/>
      <c r="L107" s="293"/>
      <c r="M107" s="293"/>
      <c r="N107" s="293"/>
      <c r="O107" s="293"/>
      <c r="P107" s="293"/>
      <c r="Q107" s="293"/>
      <c r="R107" s="293"/>
      <c r="S107" s="293"/>
      <c r="T107" s="293"/>
      <c r="U107" s="293"/>
      <c r="V107" s="293"/>
      <c r="W107" s="293"/>
      <c r="X107" s="293"/>
      <c r="Y107" s="293"/>
      <c r="Z107" s="293"/>
      <c r="AA107" s="293"/>
      <c r="AB107" s="293"/>
      <c r="AC107" s="293"/>
      <c r="AD107" s="293"/>
      <c r="AE107" s="293"/>
      <c r="AF107" s="293"/>
      <c r="AG107" s="293"/>
      <c r="AH107" s="293"/>
      <c r="AI107" s="293"/>
      <c r="AJ107" s="293"/>
      <c r="AK107" s="293"/>
      <c r="AL107" s="293"/>
      <c r="AM107" s="293"/>
      <c r="AN107" s="293"/>
      <c r="AO107" s="293"/>
      <c r="AP107" s="293"/>
      <c r="AQ107" s="293"/>
      <c r="AR107" s="293"/>
      <c r="AS107" s="293"/>
      <c r="AT107" s="293"/>
      <c r="AU107" s="293"/>
      <c r="AV107" s="293"/>
      <c r="AW107" s="293"/>
      <c r="AX107" s="293"/>
      <c r="AY107" s="293"/>
      <c r="AZ107" s="293"/>
      <c r="BA107" s="293"/>
      <c r="BB107" s="293"/>
      <c r="BC107" s="293"/>
      <c r="BD107" s="293"/>
      <c r="BE107" s="293"/>
      <c r="BF107" s="293"/>
      <c r="BG107" s="293"/>
      <c r="BH107" s="293"/>
      <c r="BI107" s="293"/>
      <c r="BJ107" s="293"/>
      <c r="BK107" s="293"/>
      <c r="BL107" s="293"/>
      <c r="BM107" s="32"/>
      <c r="BN107" s="32"/>
    </row>
    <row r="108" spans="1:66" customFormat="1" ht="13.9" customHeight="1">
      <c r="A108" s="302" t="s">
        <v>120</v>
      </c>
      <c r="B108" s="151">
        <f ca="1">SUM(OFFSET(C108,0,0,1,B$21-B$19+1))</f>
        <v>0</v>
      </c>
      <c r="C108" s="295">
        <f>IF(C$34="","",C107/(1+IF($B$25="",0,$B$25))^(C$34-$B$18))</f>
        <v>0</v>
      </c>
      <c r="D108" s="296">
        <f t="shared" ref="D108:BL108" si="90">IF(D$34="","",D107/(1+IF($B$25="",0,$B$25))^(D$34-$B$18))</f>
        <v>0</v>
      </c>
      <c r="E108" s="296">
        <f t="shared" si="90"/>
        <v>0</v>
      </c>
      <c r="F108" s="296">
        <f t="shared" si="90"/>
        <v>0</v>
      </c>
      <c r="G108" s="296">
        <f t="shared" si="90"/>
        <v>0</v>
      </c>
      <c r="H108" s="296">
        <f t="shared" si="90"/>
        <v>0</v>
      </c>
      <c r="I108" s="296">
        <f t="shared" si="90"/>
        <v>0</v>
      </c>
      <c r="J108" s="296">
        <f t="shared" si="90"/>
        <v>0</v>
      </c>
      <c r="K108" s="296">
        <f t="shared" si="90"/>
        <v>0</v>
      </c>
      <c r="L108" s="296">
        <f t="shared" si="90"/>
        <v>0</v>
      </c>
      <c r="M108" s="296">
        <f t="shared" si="90"/>
        <v>0</v>
      </c>
      <c r="N108" s="296">
        <f t="shared" si="90"/>
        <v>0</v>
      </c>
      <c r="O108" s="296">
        <f t="shared" si="90"/>
        <v>0</v>
      </c>
      <c r="P108" s="296">
        <f t="shared" si="90"/>
        <v>0</v>
      </c>
      <c r="Q108" s="296">
        <f t="shared" si="90"/>
        <v>0</v>
      </c>
      <c r="R108" s="296">
        <f t="shared" si="90"/>
        <v>0</v>
      </c>
      <c r="S108" s="296">
        <f t="shared" si="90"/>
        <v>0</v>
      </c>
      <c r="T108" s="296">
        <f t="shared" si="90"/>
        <v>0</v>
      </c>
      <c r="U108" s="285">
        <f t="shared" si="90"/>
        <v>0</v>
      </c>
      <c r="V108" s="285">
        <f t="shared" si="90"/>
        <v>0</v>
      </c>
      <c r="W108" s="285">
        <f t="shared" si="90"/>
        <v>0</v>
      </c>
      <c r="X108" s="285">
        <f t="shared" si="90"/>
        <v>0</v>
      </c>
      <c r="Y108" s="285">
        <f t="shared" si="90"/>
        <v>0</v>
      </c>
      <c r="Z108" s="285">
        <f t="shared" si="90"/>
        <v>0</v>
      </c>
      <c r="AA108" s="285">
        <f t="shared" si="90"/>
        <v>0</v>
      </c>
      <c r="AB108" s="285">
        <f t="shared" si="90"/>
        <v>0</v>
      </c>
      <c r="AC108" s="285">
        <f t="shared" si="90"/>
        <v>0</v>
      </c>
      <c r="AD108" s="285">
        <f t="shared" si="90"/>
        <v>0</v>
      </c>
      <c r="AE108" s="285">
        <f t="shared" si="90"/>
        <v>0</v>
      </c>
      <c r="AF108" s="285">
        <f t="shared" si="90"/>
        <v>0</v>
      </c>
      <c r="AG108" s="285">
        <f t="shared" si="90"/>
        <v>0</v>
      </c>
      <c r="AH108" s="285">
        <f t="shared" si="90"/>
        <v>0</v>
      </c>
      <c r="AI108" s="285">
        <f t="shared" si="90"/>
        <v>0</v>
      </c>
      <c r="AJ108" s="285">
        <f t="shared" si="90"/>
        <v>0</v>
      </c>
      <c r="AK108" s="285">
        <f t="shared" si="90"/>
        <v>0</v>
      </c>
      <c r="AL108" s="285">
        <f t="shared" si="90"/>
        <v>0</v>
      </c>
      <c r="AM108" s="285">
        <f t="shared" si="90"/>
        <v>0</v>
      </c>
      <c r="AN108" s="285">
        <f t="shared" si="90"/>
        <v>0</v>
      </c>
      <c r="AO108" s="285">
        <f t="shared" si="90"/>
        <v>0</v>
      </c>
      <c r="AP108" s="285">
        <f t="shared" si="90"/>
        <v>0</v>
      </c>
      <c r="AQ108" s="285">
        <f t="shared" si="90"/>
        <v>0</v>
      </c>
      <c r="AR108" s="285">
        <f t="shared" si="90"/>
        <v>0</v>
      </c>
      <c r="AS108" s="285">
        <f t="shared" si="90"/>
        <v>0</v>
      </c>
      <c r="AT108" s="285">
        <f t="shared" si="90"/>
        <v>0</v>
      </c>
      <c r="AU108" s="285">
        <f t="shared" si="90"/>
        <v>0</v>
      </c>
      <c r="AV108" s="285">
        <f t="shared" si="90"/>
        <v>0</v>
      </c>
      <c r="AW108" s="285">
        <f t="shared" si="90"/>
        <v>0</v>
      </c>
      <c r="AX108" s="285">
        <f t="shared" si="90"/>
        <v>0</v>
      </c>
      <c r="AY108" s="285">
        <f t="shared" si="90"/>
        <v>0</v>
      </c>
      <c r="AZ108" s="285">
        <f t="shared" si="90"/>
        <v>0</v>
      </c>
      <c r="BA108" s="285">
        <f t="shared" si="90"/>
        <v>0</v>
      </c>
      <c r="BB108" s="285">
        <f t="shared" si="90"/>
        <v>0</v>
      </c>
      <c r="BC108" s="285">
        <f t="shared" si="90"/>
        <v>0</v>
      </c>
      <c r="BD108" s="285">
        <f t="shared" si="90"/>
        <v>0</v>
      </c>
      <c r="BE108" s="285">
        <f t="shared" si="90"/>
        <v>0</v>
      </c>
      <c r="BF108" s="285">
        <f t="shared" si="90"/>
        <v>0</v>
      </c>
      <c r="BG108" s="285">
        <f t="shared" si="90"/>
        <v>0</v>
      </c>
      <c r="BH108" s="285">
        <f t="shared" si="90"/>
        <v>0</v>
      </c>
      <c r="BI108" s="285">
        <f t="shared" si="90"/>
        <v>0</v>
      </c>
      <c r="BJ108" s="285">
        <f t="shared" si="90"/>
        <v>0</v>
      </c>
      <c r="BK108" s="285">
        <f t="shared" si="90"/>
        <v>0</v>
      </c>
      <c r="BL108" s="285">
        <f t="shared" si="90"/>
        <v>0</v>
      </c>
    </row>
    <row r="109" spans="1:66" s="83" customFormat="1" ht="13.9" customHeight="1">
      <c r="A109" s="278" t="s">
        <v>162</v>
      </c>
      <c r="B109" s="326">
        <f ca="1">IF(B103&gt;0,B107/B103,)</f>
        <v>0</v>
      </c>
      <c r="C109" s="299"/>
      <c r="D109" s="300"/>
      <c r="U109" s="301"/>
      <c r="V109" s="301"/>
      <c r="W109" s="301"/>
      <c r="X109" s="301"/>
      <c r="Y109" s="301"/>
      <c r="Z109" s="301"/>
      <c r="AA109" s="301"/>
      <c r="AB109" s="301"/>
      <c r="AC109" s="301"/>
      <c r="AD109" s="301"/>
      <c r="AE109" s="301"/>
      <c r="AF109" s="301"/>
      <c r="AG109" s="301"/>
      <c r="AH109" s="301"/>
      <c r="AI109" s="301"/>
      <c r="AJ109" s="301"/>
      <c r="AK109" s="301"/>
      <c r="AL109" s="301"/>
      <c r="AM109" s="301"/>
      <c r="AN109" s="301"/>
      <c r="AO109" s="301"/>
      <c r="AP109" s="301"/>
      <c r="AQ109" s="301"/>
      <c r="AR109" s="301"/>
      <c r="AS109" s="301"/>
      <c r="AT109" s="301"/>
      <c r="AU109" s="301"/>
      <c r="AV109" s="301"/>
      <c r="AW109" s="301"/>
      <c r="AX109" s="301"/>
      <c r="AY109" s="301"/>
      <c r="AZ109" s="301"/>
      <c r="BA109" s="301"/>
      <c r="BB109" s="301"/>
      <c r="BC109" s="301"/>
      <c r="BD109" s="301"/>
      <c r="BE109" s="301"/>
      <c r="BF109" s="301"/>
      <c r="BG109" s="301"/>
      <c r="BH109" s="301"/>
      <c r="BI109" s="301"/>
      <c r="BJ109" s="301"/>
      <c r="BK109" s="301"/>
      <c r="BL109" s="301"/>
      <c r="BM109" s="32"/>
      <c r="BN109" s="32"/>
    </row>
    <row r="110" spans="1:66" s="83" customFormat="1" ht="13.9" customHeight="1">
      <c r="A110" s="402" t="s">
        <v>324</v>
      </c>
      <c r="B110" s="326">
        <f ca="1">-IFERROR(B108/B88,)</f>
        <v>0</v>
      </c>
      <c r="C110" s="299"/>
      <c r="D110" s="300"/>
      <c r="U110" s="301"/>
      <c r="V110" s="301"/>
      <c r="W110" s="301"/>
      <c r="X110" s="301"/>
      <c r="Y110" s="301"/>
      <c r="Z110" s="301"/>
      <c r="AA110" s="301"/>
      <c r="AB110" s="301"/>
      <c r="AC110" s="301"/>
      <c r="AD110" s="301"/>
      <c r="AE110" s="301"/>
      <c r="AF110" s="301"/>
      <c r="AG110" s="301"/>
      <c r="AH110" s="301"/>
      <c r="AI110" s="301"/>
      <c r="AJ110" s="301"/>
      <c r="AK110" s="301"/>
      <c r="AL110" s="301"/>
      <c r="AM110" s="301"/>
      <c r="AN110" s="301"/>
      <c r="AO110" s="301"/>
      <c r="AP110" s="301"/>
      <c r="AQ110" s="301"/>
      <c r="AR110" s="301"/>
      <c r="AS110" s="301"/>
      <c r="AT110" s="301"/>
      <c r="AU110" s="301"/>
      <c r="AV110" s="301"/>
      <c r="AW110" s="301"/>
      <c r="AX110" s="301"/>
      <c r="AY110" s="301"/>
      <c r="AZ110" s="301"/>
      <c r="BA110" s="301"/>
      <c r="BB110" s="301"/>
      <c r="BC110" s="301"/>
      <c r="BD110" s="301"/>
      <c r="BE110" s="301"/>
      <c r="BF110" s="301"/>
      <c r="BG110" s="301"/>
      <c r="BH110" s="301"/>
      <c r="BI110" s="301"/>
      <c r="BJ110" s="301"/>
      <c r="BK110" s="301"/>
      <c r="BL110" s="301"/>
      <c r="BM110" s="32"/>
      <c r="BN110" s="32"/>
    </row>
  </sheetData>
  <sheetProtection algorithmName="SHA-512" hashValue="D17kaoYYC5VIgU4tgJVE8aevd55wLHuXC7hIyuGGZ+flJluWHY0qTx/SWHL0XoCjEJxZC4SCylS+DryiO053fA==" saltValue="bqwmz6p7XA2CfxzG7+2j+A==" spinCount="100000" sheet="1" formatCells="0"/>
  <mergeCells count="4">
    <mergeCell ref="D2:D4"/>
    <mergeCell ref="C23:E24"/>
    <mergeCell ref="C25:E25"/>
    <mergeCell ref="C26:E29"/>
  </mergeCells>
  <conditionalFormatting sqref="C8:BL108 C1:BL1">
    <cfRule type="expression" dxfId="15" priority="2">
      <formula>C$34=""</formula>
    </cfRule>
  </conditionalFormatting>
  <conditionalFormatting sqref="C37:BL38 C40:BL40 C42:BL43 C45:BL48">
    <cfRule type="expression" dxfId="14" priority="58">
      <formula>C$33="No"</formula>
    </cfRule>
  </conditionalFormatting>
  <dataValidations disablePrompts="1" count="1">
    <dataValidation type="whole" allowBlank="1" showInputMessage="1" showErrorMessage="1" errorTitle="Wrong value" error="Should be a number between 2022 and 2085_x000a_" sqref="B21" xr:uid="{00000000-0002-0000-0200-000000000000}">
      <formula1>2022</formula1>
      <formula2>2085</formula2>
    </dataValidation>
  </dataValidations>
  <pageMargins left="0.7" right="0.7" top="0.75" bottom="0.75" header="0.3" footer="0.3"/>
  <pageSetup paperSize="8"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N66"/>
  <sheetViews>
    <sheetView showGridLines="0" zoomScaleNormal="100" workbookViewId="0">
      <pane xSplit="2" ySplit="1" topLeftCell="C2" activePane="bottomRight" state="frozen"/>
      <selection pane="topRight" activeCell="C1" sqref="C1"/>
      <selection pane="bottomLeft" activeCell="A2" sqref="A2"/>
      <selection pane="bottomRight"/>
    </sheetView>
  </sheetViews>
  <sheetFormatPr defaultColWidth="11.42578125" defaultRowHeight="13.9" customHeight="1"/>
  <cols>
    <col min="1" max="1" width="63.28515625" customWidth="1"/>
    <col min="2" max="20" width="13.7109375" customWidth="1"/>
    <col min="21" max="65" width="12.28515625" style="33" bestFit="1" customWidth="1"/>
  </cols>
  <sheetData>
    <row r="1" spans="1:66" ht="14.1" customHeight="1" thickBot="1">
      <c r="C1" s="227">
        <f>C28</f>
        <v>2024</v>
      </c>
      <c r="D1" s="227">
        <f t="shared" ref="D1:BL1" si="0">D28</f>
        <v>2025</v>
      </c>
      <c r="E1" s="227">
        <f t="shared" si="0"/>
        <v>2026</v>
      </c>
      <c r="F1" s="227">
        <f t="shared" si="0"/>
        <v>2027</v>
      </c>
      <c r="G1" s="227">
        <f t="shared" si="0"/>
        <v>2028</v>
      </c>
      <c r="H1" s="227">
        <f t="shared" si="0"/>
        <v>2029</v>
      </c>
      <c r="I1" s="227">
        <f t="shared" si="0"/>
        <v>2030</v>
      </c>
      <c r="J1" s="227">
        <f t="shared" si="0"/>
        <v>2031</v>
      </c>
      <c r="K1" s="227">
        <f t="shared" si="0"/>
        <v>2032</v>
      </c>
      <c r="L1" s="227">
        <f t="shared" si="0"/>
        <v>2033</v>
      </c>
      <c r="M1" s="227">
        <f t="shared" si="0"/>
        <v>2034</v>
      </c>
      <c r="N1" s="227">
        <f t="shared" si="0"/>
        <v>2035</v>
      </c>
      <c r="O1" s="227">
        <f t="shared" si="0"/>
        <v>2036</v>
      </c>
      <c r="P1" s="227">
        <f t="shared" si="0"/>
        <v>2037</v>
      </c>
      <c r="Q1" s="227">
        <f t="shared" si="0"/>
        <v>2038</v>
      </c>
      <c r="R1" s="227">
        <f t="shared" si="0"/>
        <v>2039</v>
      </c>
      <c r="S1" s="227">
        <f t="shared" si="0"/>
        <v>2040</v>
      </c>
      <c r="T1" s="227">
        <f t="shared" si="0"/>
        <v>2041</v>
      </c>
      <c r="U1" s="227">
        <f t="shared" si="0"/>
        <v>2042</v>
      </c>
      <c r="V1" s="227">
        <f t="shared" si="0"/>
        <v>2043</v>
      </c>
      <c r="W1" s="227">
        <f t="shared" si="0"/>
        <v>2044</v>
      </c>
      <c r="X1" s="227">
        <f t="shared" si="0"/>
        <v>2045</v>
      </c>
      <c r="Y1" s="227">
        <f t="shared" si="0"/>
        <v>2046</v>
      </c>
      <c r="Z1" s="227">
        <f t="shared" si="0"/>
        <v>2047</v>
      </c>
      <c r="AA1" s="227">
        <f t="shared" si="0"/>
        <v>2048</v>
      </c>
      <c r="AB1" s="227">
        <f t="shared" si="0"/>
        <v>2049</v>
      </c>
      <c r="AC1" s="227">
        <f t="shared" si="0"/>
        <v>2050</v>
      </c>
      <c r="AD1" s="227">
        <f t="shared" si="0"/>
        <v>2051</v>
      </c>
      <c r="AE1" s="227">
        <f t="shared" si="0"/>
        <v>2052</v>
      </c>
      <c r="AF1" s="227">
        <f t="shared" si="0"/>
        <v>2053</v>
      </c>
      <c r="AG1" s="227">
        <f t="shared" si="0"/>
        <v>2054</v>
      </c>
      <c r="AH1" s="227">
        <f t="shared" si="0"/>
        <v>2055</v>
      </c>
      <c r="AI1" s="227">
        <f t="shared" si="0"/>
        <v>2056</v>
      </c>
      <c r="AJ1" s="227">
        <f t="shared" si="0"/>
        <v>2057</v>
      </c>
      <c r="AK1" s="227">
        <f t="shared" si="0"/>
        <v>2058</v>
      </c>
      <c r="AL1" s="227">
        <f t="shared" si="0"/>
        <v>2059</v>
      </c>
      <c r="AM1" s="227">
        <f t="shared" si="0"/>
        <v>2060</v>
      </c>
      <c r="AN1" s="227">
        <f t="shared" si="0"/>
        <v>2061</v>
      </c>
      <c r="AO1" s="227">
        <f t="shared" si="0"/>
        <v>2062</v>
      </c>
      <c r="AP1" s="227">
        <f t="shared" si="0"/>
        <v>2063</v>
      </c>
      <c r="AQ1" s="227">
        <f t="shared" si="0"/>
        <v>2064</v>
      </c>
      <c r="AR1" s="227">
        <f t="shared" si="0"/>
        <v>2065</v>
      </c>
      <c r="AS1" s="227">
        <f t="shared" si="0"/>
        <v>2066</v>
      </c>
      <c r="AT1" s="227">
        <f t="shared" si="0"/>
        <v>2067</v>
      </c>
      <c r="AU1" s="227">
        <f t="shared" si="0"/>
        <v>2068</v>
      </c>
      <c r="AV1" s="227">
        <f t="shared" si="0"/>
        <v>2069</v>
      </c>
      <c r="AW1" s="227">
        <f t="shared" si="0"/>
        <v>2070</v>
      </c>
      <c r="AX1" s="227">
        <f t="shared" si="0"/>
        <v>2071</v>
      </c>
      <c r="AY1" s="227">
        <f t="shared" si="0"/>
        <v>2072</v>
      </c>
      <c r="AZ1" s="227">
        <f t="shared" si="0"/>
        <v>2073</v>
      </c>
      <c r="BA1" s="227">
        <f t="shared" si="0"/>
        <v>2074</v>
      </c>
      <c r="BB1" s="227">
        <f t="shared" si="0"/>
        <v>2075</v>
      </c>
      <c r="BC1" s="227">
        <f t="shared" si="0"/>
        <v>2076</v>
      </c>
      <c r="BD1" s="227">
        <f t="shared" si="0"/>
        <v>2077</v>
      </c>
      <c r="BE1" s="227">
        <f t="shared" si="0"/>
        <v>2078</v>
      </c>
      <c r="BF1" s="227">
        <f t="shared" si="0"/>
        <v>2079</v>
      </c>
      <c r="BG1" s="227">
        <f t="shared" si="0"/>
        <v>2080</v>
      </c>
      <c r="BH1" s="227">
        <f t="shared" si="0"/>
        <v>2081</v>
      </c>
      <c r="BI1" s="227">
        <f t="shared" si="0"/>
        <v>2082</v>
      </c>
      <c r="BJ1" s="227">
        <f t="shared" si="0"/>
        <v>2083</v>
      </c>
      <c r="BK1" s="227">
        <f t="shared" si="0"/>
        <v>2084</v>
      </c>
      <c r="BL1" s="227">
        <f t="shared" si="0"/>
        <v>2085</v>
      </c>
      <c r="BM1"/>
    </row>
    <row r="2" spans="1:66" s="165" customFormat="1" ht="13.9" customHeight="1">
      <c r="A2" s="164" t="s">
        <v>2</v>
      </c>
      <c r="B2" s="374" t="str">
        <f>IF(Summary!B2="","",Summary!B2)</f>
        <v/>
      </c>
      <c r="D2" s="440" t="s">
        <v>60</v>
      </c>
      <c r="E2" s="166" t="s">
        <v>91</v>
      </c>
      <c r="F2" s="167"/>
      <c r="G2" s="167"/>
      <c r="H2" s="167"/>
      <c r="I2" s="167"/>
      <c r="J2" s="168"/>
      <c r="L2" s="169"/>
      <c r="M2" s="169"/>
      <c r="N2" s="169"/>
      <c r="O2" s="169"/>
      <c r="P2" s="169"/>
      <c r="Q2" s="169"/>
      <c r="R2" s="37"/>
      <c r="BM2"/>
      <c r="BN2"/>
    </row>
    <row r="3" spans="1:66" s="165" customFormat="1" ht="13.9" customHeight="1">
      <c r="A3" s="170" t="s">
        <v>3</v>
      </c>
      <c r="B3" s="171" t="str">
        <f>IF(Summary!B3="","",Summary!B3)</f>
        <v/>
      </c>
      <c r="D3" s="441"/>
      <c r="E3" s="307" t="s">
        <v>92</v>
      </c>
      <c r="F3" s="308"/>
      <c r="G3" s="308"/>
      <c r="H3" s="308"/>
      <c r="I3" s="308"/>
      <c r="J3" s="309"/>
      <c r="L3" s="169"/>
      <c r="M3" s="169"/>
      <c r="N3" s="169"/>
      <c r="O3" s="169"/>
      <c r="P3" s="169"/>
      <c r="Q3" s="169"/>
      <c r="R3" s="37"/>
      <c r="BM3"/>
      <c r="BN3"/>
    </row>
    <row r="4" spans="1:66" s="165" customFormat="1" ht="13.9" customHeight="1" thickBot="1">
      <c r="A4" s="172" t="s">
        <v>4</v>
      </c>
      <c r="B4" s="346" t="str">
        <f>IF(Summary!B4="","",Summary!B4)</f>
        <v/>
      </c>
      <c r="D4" s="442"/>
      <c r="E4" s="173" t="s">
        <v>61</v>
      </c>
      <c r="F4" s="174"/>
      <c r="G4" s="174"/>
      <c r="H4" s="174"/>
      <c r="I4" s="174"/>
      <c r="J4" s="175"/>
      <c r="R4" s="37"/>
      <c r="BM4"/>
      <c r="BN4"/>
    </row>
    <row r="5" spans="1:66" s="165" customFormat="1" ht="13.9" customHeight="1">
      <c r="D5" s="176"/>
      <c r="E5" s="176"/>
      <c r="F5" s="176"/>
      <c r="G5" s="176"/>
      <c r="H5" s="176"/>
      <c r="I5" s="176"/>
      <c r="J5" s="176"/>
      <c r="R5" s="37"/>
      <c r="BM5"/>
      <c r="BN5"/>
    </row>
    <row r="6" spans="1:66" s="165" customFormat="1" ht="13.9" customHeight="1">
      <c r="C6" s="177"/>
      <c r="D6" s="169"/>
      <c r="E6" s="169"/>
      <c r="F6" s="169"/>
      <c r="G6" s="169"/>
      <c r="H6" s="169"/>
      <c r="I6" s="169"/>
      <c r="J6" s="38"/>
      <c r="R6" s="37"/>
      <c r="BM6"/>
      <c r="BN6"/>
    </row>
    <row r="7" spans="1:66" s="165" customFormat="1" ht="13.9" customHeight="1">
      <c r="C7" s="177"/>
      <c r="D7" s="169"/>
      <c r="E7" s="169"/>
      <c r="F7" s="169"/>
      <c r="G7" s="169"/>
      <c r="H7" s="169"/>
      <c r="I7" s="169"/>
      <c r="J7" s="38"/>
      <c r="R7" s="37"/>
      <c r="BM7"/>
      <c r="BN7"/>
    </row>
    <row r="8" spans="1:66" ht="19.5" customHeight="1">
      <c r="A8" s="159" t="s">
        <v>105</v>
      </c>
      <c r="B8" s="178"/>
      <c r="C8" s="178"/>
      <c r="D8" s="178"/>
      <c r="E8" s="178"/>
      <c r="F8" s="178"/>
      <c r="G8" s="178"/>
      <c r="H8" s="178"/>
      <c r="I8" s="178"/>
      <c r="J8" s="178"/>
      <c r="K8" s="178"/>
      <c r="L8" s="178"/>
      <c r="M8" s="178"/>
      <c r="N8" s="178"/>
      <c r="O8" s="178"/>
      <c r="P8" s="178"/>
      <c r="Q8" s="178"/>
      <c r="R8" s="178"/>
      <c r="S8" s="178"/>
      <c r="T8" s="178"/>
      <c r="U8" s="161"/>
      <c r="V8" s="161"/>
      <c r="W8" s="161"/>
      <c r="X8" s="161"/>
      <c r="Y8" s="161"/>
      <c r="Z8" s="161"/>
      <c r="AA8" s="161"/>
      <c r="AB8" s="161"/>
      <c r="AC8" s="161"/>
      <c r="AD8" s="161"/>
      <c r="AE8" s="161"/>
      <c r="AF8" s="161"/>
      <c r="AG8" s="161"/>
      <c r="AH8" s="161"/>
      <c r="AI8" s="161"/>
      <c r="AJ8" s="161"/>
      <c r="AK8" s="161"/>
      <c r="AL8" s="161"/>
      <c r="AM8" s="161"/>
      <c r="AN8" s="161"/>
      <c r="AO8" s="161"/>
      <c r="AP8" s="161"/>
      <c r="AQ8" s="161"/>
      <c r="AR8" s="161"/>
      <c r="AS8" s="161"/>
      <c r="AT8" s="161"/>
      <c r="AU8" s="161"/>
      <c r="AV8" s="161"/>
      <c r="AW8" s="161"/>
      <c r="AX8" s="161"/>
      <c r="AY8" s="161"/>
      <c r="AZ8" s="161"/>
      <c r="BA8" s="161"/>
      <c r="BB8" s="161"/>
      <c r="BC8" s="161"/>
      <c r="BD8" s="161"/>
      <c r="BE8" s="161"/>
      <c r="BF8" s="161"/>
      <c r="BG8" s="161"/>
      <c r="BH8" s="161"/>
      <c r="BI8" s="161"/>
      <c r="BJ8" s="161"/>
      <c r="BK8" s="161"/>
      <c r="BL8" s="161"/>
      <c r="BM8"/>
    </row>
    <row r="9" spans="1:66" s="181" customFormat="1" ht="19.5" customHeight="1" thickBot="1">
      <c r="A9" s="228"/>
      <c r="B9" s="176"/>
      <c r="C9" s="176"/>
      <c r="D9" s="176"/>
      <c r="E9" s="176"/>
      <c r="F9" s="176"/>
      <c r="G9" s="176"/>
      <c r="H9" s="176"/>
      <c r="I9" s="176"/>
      <c r="J9" s="176"/>
      <c r="K9" s="176"/>
      <c r="L9" s="176"/>
      <c r="M9" s="176"/>
      <c r="N9" s="176"/>
      <c r="O9" s="176"/>
      <c r="P9" s="176"/>
      <c r="Q9" s="176"/>
      <c r="R9" s="176"/>
      <c r="S9" s="176"/>
      <c r="T9" s="176"/>
      <c r="U9" s="13"/>
      <c r="X9" s="202"/>
    </row>
    <row r="10" spans="1:66" ht="14.65" customHeight="1" thickBot="1">
      <c r="A10" s="229" t="s">
        <v>110</v>
      </c>
      <c r="B10" s="230">
        <f ca="1">B59</f>
        <v>0</v>
      </c>
      <c r="C10" s="183"/>
      <c r="U10" s="8"/>
      <c r="V10"/>
      <c r="W10"/>
      <c r="X10" s="179"/>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row>
    <row r="11" spans="1:66" s="176" customFormat="1" ht="13.9" customHeight="1">
      <c r="A11" s="231"/>
      <c r="C11" s="232"/>
      <c r="M11" s="43"/>
      <c r="U11" s="44"/>
      <c r="BM11"/>
      <c r="BN11"/>
    </row>
    <row r="12" spans="1:66" s="165" customFormat="1" ht="13.9" customHeight="1">
      <c r="C12" s="177"/>
      <c r="D12" s="169"/>
      <c r="E12" s="169"/>
      <c r="F12" s="169"/>
      <c r="G12" s="169"/>
      <c r="H12" s="169"/>
      <c r="I12" s="169"/>
      <c r="J12" s="38"/>
      <c r="R12" s="37"/>
      <c r="BM12"/>
      <c r="BN12"/>
    </row>
    <row r="13" spans="1:66" ht="13.9" customHeight="1">
      <c r="A13" s="159" t="s">
        <v>37</v>
      </c>
      <c r="B13" s="159" t="s">
        <v>113</v>
      </c>
      <c r="C13" s="178"/>
      <c r="D13" s="178"/>
      <c r="E13" s="178"/>
      <c r="F13" s="178"/>
      <c r="G13" s="178"/>
      <c r="H13" s="178"/>
      <c r="I13" s="178"/>
      <c r="J13" s="178"/>
      <c r="K13" s="178"/>
      <c r="L13" s="178"/>
      <c r="M13" s="178"/>
      <c r="N13" s="178"/>
      <c r="O13" s="178"/>
      <c r="P13" s="178"/>
      <c r="Q13" s="178"/>
      <c r="R13" s="178"/>
      <c r="S13" s="178"/>
      <c r="T13" s="178"/>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90"/>
      <c r="AU13" s="190"/>
      <c r="AV13" s="190"/>
      <c r="AW13" s="190"/>
      <c r="AX13" s="190"/>
      <c r="AY13" s="190"/>
      <c r="AZ13" s="190"/>
      <c r="BA13" s="190"/>
      <c r="BB13" s="190"/>
      <c r="BC13" s="190"/>
      <c r="BD13" s="190"/>
      <c r="BE13" s="190"/>
      <c r="BF13" s="190"/>
      <c r="BG13" s="190"/>
      <c r="BH13" s="190"/>
      <c r="BI13" s="190"/>
      <c r="BJ13" s="190"/>
      <c r="BK13" s="190"/>
      <c r="BL13" s="190"/>
      <c r="BM13" s="46"/>
    </row>
    <row r="14" spans="1:66" ht="13.9" customHeight="1">
      <c r="A14" s="233"/>
      <c r="B14" s="165"/>
      <c r="C14" s="165"/>
      <c r="D14" s="165"/>
      <c r="E14" s="165"/>
      <c r="F14" s="165"/>
      <c r="G14" s="165"/>
      <c r="H14" s="165"/>
      <c r="I14" s="165"/>
      <c r="J14" s="165"/>
      <c r="K14" s="165"/>
      <c r="L14" s="165"/>
      <c r="M14" s="165"/>
      <c r="N14" s="165"/>
      <c r="O14" s="165"/>
      <c r="P14" s="165"/>
      <c r="Q14" s="165"/>
      <c r="R14" s="165"/>
      <c r="S14" s="165"/>
      <c r="T14" s="165"/>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row>
    <row r="15" spans="1:66" ht="13.9" customHeight="1">
      <c r="A15" s="234" t="s">
        <v>325</v>
      </c>
      <c r="B15" s="234"/>
      <c r="C15" s="234"/>
      <c r="D15" s="234"/>
      <c r="E15" s="234"/>
      <c r="F15" s="165"/>
      <c r="G15" s="165"/>
      <c r="H15" s="165"/>
      <c r="I15" s="165"/>
      <c r="J15" s="165"/>
      <c r="K15" s="165"/>
      <c r="L15" s="165"/>
      <c r="M15" s="165"/>
      <c r="N15" s="165"/>
      <c r="O15" s="165"/>
      <c r="P15" s="165"/>
      <c r="Q15" s="165"/>
      <c r="R15" s="165"/>
      <c r="S15" s="165"/>
      <c r="T15" s="165"/>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row>
    <row r="16" spans="1:66" ht="13.9" customHeight="1">
      <c r="A16" s="234" t="s">
        <v>326</v>
      </c>
      <c r="B16" s="234"/>
      <c r="C16" s="234"/>
      <c r="D16" s="234"/>
      <c r="E16" s="234"/>
      <c r="F16" s="165"/>
      <c r="M16" s="50"/>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46"/>
    </row>
    <row r="17" spans="1:65" ht="13.9" customHeight="1">
      <c r="A17" s="234"/>
      <c r="B17" s="234"/>
      <c r="C17" s="234"/>
      <c r="D17" s="234"/>
      <c r="E17" s="234"/>
      <c r="F17" s="165"/>
      <c r="M17" s="50"/>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46"/>
    </row>
    <row r="18" spans="1:65" ht="13.9" customHeight="1">
      <c r="A18" s="235" t="s">
        <v>32</v>
      </c>
      <c r="B18" s="236">
        <f>'Factual scenario'!B18</f>
        <v>2024</v>
      </c>
      <c r="BM18" s="46"/>
    </row>
    <row r="19" spans="1:65" ht="13.9" customHeight="1">
      <c r="A19" s="235" t="s">
        <v>33</v>
      </c>
      <c r="B19" s="237">
        <v>2085</v>
      </c>
      <c r="BM19" s="46"/>
    </row>
    <row r="20" spans="1:65" ht="15">
      <c r="A20" s="238" t="s">
        <v>89</v>
      </c>
      <c r="B20" s="349" t="str">
        <f>WACC!C40</f>
        <v/>
      </c>
      <c r="C20" s="443" t="s">
        <v>53</v>
      </c>
      <c r="D20" s="444"/>
      <c r="E20" s="445"/>
      <c r="BM20" s="46"/>
    </row>
    <row r="21" spans="1:65" ht="15" customHeight="1">
      <c r="A21" s="378" t="s">
        <v>95</v>
      </c>
      <c r="B21" s="239"/>
      <c r="C21" s="446" t="s">
        <v>104</v>
      </c>
      <c r="D21" s="447"/>
      <c r="E21" s="448"/>
      <c r="F21" s="183"/>
      <c r="G21" s="183"/>
      <c r="BM21"/>
    </row>
    <row r="22" spans="1:65" ht="13.9" customHeight="1">
      <c r="A22" s="378" t="s">
        <v>82</v>
      </c>
      <c r="B22" s="239"/>
      <c r="C22" s="449"/>
      <c r="D22" s="450"/>
      <c r="E22" s="451"/>
      <c r="F22" s="183"/>
      <c r="G22" s="183"/>
      <c r="BM22"/>
    </row>
    <row r="23" spans="1:65" ht="13.9" customHeight="1">
      <c r="A23" s="378"/>
      <c r="B23" s="239"/>
      <c r="C23" s="449"/>
      <c r="D23" s="450"/>
      <c r="E23" s="451"/>
      <c r="F23" s="183"/>
      <c r="G23" s="183"/>
      <c r="BM23"/>
    </row>
    <row r="24" spans="1:65" ht="13.9" customHeight="1">
      <c r="A24" s="378"/>
      <c r="B24" s="239"/>
      <c r="C24" s="452"/>
      <c r="D24" s="453"/>
      <c r="E24" s="454"/>
      <c r="F24" s="183"/>
      <c r="G24" s="183"/>
      <c r="BM24"/>
    </row>
    <row r="25" spans="1:65" ht="13.9" customHeight="1">
      <c r="A25" s="240"/>
      <c r="B25" s="241"/>
      <c r="C25" s="183"/>
      <c r="J25" t="s">
        <v>66</v>
      </c>
      <c r="BM25" s="46"/>
    </row>
    <row r="26" spans="1:65" s="245" customFormat="1" ht="13.9" customHeight="1">
      <c r="A26" s="242" t="s">
        <v>106</v>
      </c>
      <c r="B26" s="243"/>
      <c r="C26" s="243"/>
      <c r="D26" s="243"/>
      <c r="E26" s="243"/>
      <c r="F26" s="243"/>
      <c r="G26" s="243"/>
      <c r="H26" s="243"/>
      <c r="I26" s="243"/>
      <c r="J26" s="243"/>
      <c r="K26" s="243"/>
      <c r="L26" s="243"/>
      <c r="M26" s="243"/>
      <c r="N26" s="243"/>
      <c r="O26" s="243"/>
      <c r="P26" s="243"/>
      <c r="Q26" s="243"/>
      <c r="R26" s="243"/>
      <c r="S26" s="243"/>
      <c r="T26" s="243"/>
      <c r="U26" s="244"/>
      <c r="V26" s="244"/>
      <c r="W26" s="244"/>
      <c r="X26" s="244"/>
      <c r="Y26" s="244"/>
      <c r="Z26" s="244"/>
      <c r="AA26" s="244"/>
      <c r="AB26" s="244"/>
      <c r="AC26" s="244"/>
      <c r="AD26" s="244"/>
      <c r="AE26" s="244"/>
      <c r="AF26" s="244"/>
      <c r="AG26" s="244"/>
      <c r="AH26" s="244"/>
      <c r="AI26" s="244"/>
      <c r="AJ26" s="244"/>
      <c r="AK26" s="244"/>
      <c r="AL26" s="244"/>
      <c r="AM26" s="244"/>
      <c r="AN26" s="244"/>
      <c r="AO26" s="244"/>
      <c r="AP26" s="244"/>
      <c r="AQ26" s="244"/>
      <c r="AR26" s="244"/>
      <c r="AS26" s="244"/>
      <c r="AT26" s="244"/>
      <c r="AU26" s="244"/>
      <c r="AV26" s="244"/>
      <c r="AW26" s="244"/>
      <c r="AX26" s="244"/>
      <c r="AY26" s="244"/>
      <c r="AZ26" s="244"/>
      <c r="BA26" s="244"/>
      <c r="BB26" s="244"/>
      <c r="BC26" s="244"/>
      <c r="BD26" s="244"/>
      <c r="BE26" s="244"/>
      <c r="BF26" s="244"/>
      <c r="BG26" s="244"/>
      <c r="BH26" s="244"/>
      <c r="BI26" s="244"/>
      <c r="BJ26" s="244"/>
      <c r="BK26" s="244"/>
      <c r="BL26" s="244"/>
    </row>
    <row r="27" spans="1:65" s="181" customFormat="1" ht="13.9" customHeight="1">
      <c r="A27" s="203"/>
      <c r="B27" s="176"/>
      <c r="C27" s="176"/>
      <c r="D27" s="176"/>
      <c r="E27" s="176"/>
      <c r="F27" s="176"/>
      <c r="G27" s="176"/>
      <c r="H27" s="176"/>
      <c r="I27" s="176"/>
      <c r="J27" s="176"/>
      <c r="K27" s="176"/>
      <c r="L27" s="176"/>
      <c r="M27" s="176"/>
      <c r="N27" s="176"/>
      <c r="O27" s="176"/>
      <c r="P27" s="176"/>
      <c r="Q27" s="176"/>
      <c r="R27" s="176"/>
      <c r="S27" s="176"/>
      <c r="T27" s="17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row>
    <row r="28" spans="1:65" s="181" customFormat="1" ht="13.9" customHeight="1">
      <c r="A28" s="246"/>
      <c r="B28" s="61" t="s">
        <v>1</v>
      </c>
      <c r="C28" s="247">
        <f>B18</f>
        <v>2024</v>
      </c>
      <c r="D28" s="248">
        <f t="shared" ref="D28:BL28" si="1">IF($C28+COLUMN(D28)-COLUMN($C28)&lt;=$B$19,$C28+COLUMN(D28)-COLUMN($C28),"")</f>
        <v>2025</v>
      </c>
      <c r="E28" s="248">
        <f t="shared" si="1"/>
        <v>2026</v>
      </c>
      <c r="F28" s="248">
        <f t="shared" si="1"/>
        <v>2027</v>
      </c>
      <c r="G28" s="248">
        <f t="shared" si="1"/>
        <v>2028</v>
      </c>
      <c r="H28" s="248">
        <f t="shared" si="1"/>
        <v>2029</v>
      </c>
      <c r="I28" s="248">
        <f t="shared" si="1"/>
        <v>2030</v>
      </c>
      <c r="J28" s="248">
        <f t="shared" si="1"/>
        <v>2031</v>
      </c>
      <c r="K28" s="248">
        <f t="shared" si="1"/>
        <v>2032</v>
      </c>
      <c r="L28" s="248">
        <f t="shared" si="1"/>
        <v>2033</v>
      </c>
      <c r="M28" s="248">
        <f t="shared" si="1"/>
        <v>2034</v>
      </c>
      <c r="N28" s="248">
        <f t="shared" si="1"/>
        <v>2035</v>
      </c>
      <c r="O28" s="248">
        <f t="shared" si="1"/>
        <v>2036</v>
      </c>
      <c r="P28" s="248">
        <f t="shared" si="1"/>
        <v>2037</v>
      </c>
      <c r="Q28" s="248">
        <f t="shared" si="1"/>
        <v>2038</v>
      </c>
      <c r="R28" s="248">
        <f t="shared" si="1"/>
        <v>2039</v>
      </c>
      <c r="S28" s="248">
        <f t="shared" si="1"/>
        <v>2040</v>
      </c>
      <c r="T28" s="248">
        <f t="shared" si="1"/>
        <v>2041</v>
      </c>
      <c r="U28" s="248">
        <f t="shared" si="1"/>
        <v>2042</v>
      </c>
      <c r="V28" s="248">
        <f t="shared" si="1"/>
        <v>2043</v>
      </c>
      <c r="W28" s="248">
        <f t="shared" si="1"/>
        <v>2044</v>
      </c>
      <c r="X28" s="248">
        <f t="shared" si="1"/>
        <v>2045</v>
      </c>
      <c r="Y28" s="248">
        <f t="shared" si="1"/>
        <v>2046</v>
      </c>
      <c r="Z28" s="248">
        <f t="shared" si="1"/>
        <v>2047</v>
      </c>
      <c r="AA28" s="248">
        <f t="shared" si="1"/>
        <v>2048</v>
      </c>
      <c r="AB28" s="248">
        <f t="shared" si="1"/>
        <v>2049</v>
      </c>
      <c r="AC28" s="248">
        <f t="shared" si="1"/>
        <v>2050</v>
      </c>
      <c r="AD28" s="248">
        <f t="shared" si="1"/>
        <v>2051</v>
      </c>
      <c r="AE28" s="248">
        <f t="shared" si="1"/>
        <v>2052</v>
      </c>
      <c r="AF28" s="248">
        <f t="shared" si="1"/>
        <v>2053</v>
      </c>
      <c r="AG28" s="248">
        <f t="shared" si="1"/>
        <v>2054</v>
      </c>
      <c r="AH28" s="248">
        <f t="shared" si="1"/>
        <v>2055</v>
      </c>
      <c r="AI28" s="248">
        <f t="shared" si="1"/>
        <v>2056</v>
      </c>
      <c r="AJ28" s="248">
        <f t="shared" si="1"/>
        <v>2057</v>
      </c>
      <c r="AK28" s="248">
        <f t="shared" si="1"/>
        <v>2058</v>
      </c>
      <c r="AL28" s="248">
        <f t="shared" si="1"/>
        <v>2059</v>
      </c>
      <c r="AM28" s="248">
        <f t="shared" si="1"/>
        <v>2060</v>
      </c>
      <c r="AN28" s="248">
        <f t="shared" si="1"/>
        <v>2061</v>
      </c>
      <c r="AO28" s="248">
        <f t="shared" si="1"/>
        <v>2062</v>
      </c>
      <c r="AP28" s="248">
        <f t="shared" si="1"/>
        <v>2063</v>
      </c>
      <c r="AQ28" s="248">
        <f t="shared" si="1"/>
        <v>2064</v>
      </c>
      <c r="AR28" s="248">
        <f t="shared" si="1"/>
        <v>2065</v>
      </c>
      <c r="AS28" s="248">
        <f t="shared" si="1"/>
        <v>2066</v>
      </c>
      <c r="AT28" s="248">
        <f t="shared" si="1"/>
        <v>2067</v>
      </c>
      <c r="AU28" s="248">
        <f t="shared" si="1"/>
        <v>2068</v>
      </c>
      <c r="AV28" s="248">
        <f t="shared" si="1"/>
        <v>2069</v>
      </c>
      <c r="AW28" s="248">
        <f t="shared" si="1"/>
        <v>2070</v>
      </c>
      <c r="AX28" s="248">
        <f t="shared" si="1"/>
        <v>2071</v>
      </c>
      <c r="AY28" s="248">
        <f t="shared" si="1"/>
        <v>2072</v>
      </c>
      <c r="AZ28" s="248">
        <f t="shared" si="1"/>
        <v>2073</v>
      </c>
      <c r="BA28" s="248">
        <f t="shared" si="1"/>
        <v>2074</v>
      </c>
      <c r="BB28" s="248">
        <f t="shared" si="1"/>
        <v>2075</v>
      </c>
      <c r="BC28" s="248">
        <f t="shared" si="1"/>
        <v>2076</v>
      </c>
      <c r="BD28" s="248">
        <f t="shared" si="1"/>
        <v>2077</v>
      </c>
      <c r="BE28" s="248">
        <f t="shared" si="1"/>
        <v>2078</v>
      </c>
      <c r="BF28" s="248">
        <f t="shared" si="1"/>
        <v>2079</v>
      </c>
      <c r="BG28" s="248">
        <f t="shared" si="1"/>
        <v>2080</v>
      </c>
      <c r="BH28" s="248">
        <f t="shared" si="1"/>
        <v>2081</v>
      </c>
      <c r="BI28" s="248">
        <f t="shared" si="1"/>
        <v>2082</v>
      </c>
      <c r="BJ28" s="248">
        <f t="shared" si="1"/>
        <v>2083</v>
      </c>
      <c r="BK28" s="248">
        <f t="shared" si="1"/>
        <v>2084</v>
      </c>
      <c r="BL28" s="248">
        <f t="shared" si="1"/>
        <v>2085</v>
      </c>
    </row>
    <row r="29" spans="1:65" ht="13.9" customHeight="1">
      <c r="A29" s="249"/>
      <c r="B29" s="51"/>
      <c r="C29" s="233"/>
      <c r="D29" s="165"/>
      <c r="E29" s="165"/>
      <c r="F29" s="233"/>
      <c r="G29" s="233"/>
      <c r="H29" s="233"/>
      <c r="I29" s="233"/>
      <c r="J29" s="233"/>
      <c r="K29" s="233"/>
      <c r="M29" s="50"/>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row>
    <row r="30" spans="1:65" ht="13.9" customHeight="1">
      <c r="A30" s="250" t="s">
        <v>121</v>
      </c>
      <c r="B30" s="251">
        <f ca="1">SUM(OFFSET(C30,0,0,1,B$19-B$18+1))</f>
        <v>0</v>
      </c>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2"/>
      <c r="BA30" s="252"/>
      <c r="BB30" s="252"/>
      <c r="BC30" s="252"/>
      <c r="BD30" s="252"/>
      <c r="BE30" s="252"/>
      <c r="BF30" s="252"/>
      <c r="BG30" s="252"/>
      <c r="BH30" s="252"/>
      <c r="BI30" s="252"/>
      <c r="BJ30" s="252"/>
      <c r="BK30" s="252"/>
      <c r="BL30" s="252"/>
      <c r="BM30"/>
    </row>
    <row r="31" spans="1:65" s="253" customFormat="1" ht="13.9" customHeight="1">
      <c r="A31" s="250" t="s">
        <v>84</v>
      </c>
      <c r="B31" s="251">
        <f ca="1">SUM(OFFSET(C31,0,0,1,B$19-B$18+1))</f>
        <v>0</v>
      </c>
      <c r="C31" s="252"/>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row>
    <row r="32" spans="1:65" s="253" customFormat="1" ht="13.9" customHeight="1">
      <c r="A32" s="254" t="s">
        <v>85</v>
      </c>
      <c r="B32" s="251">
        <f t="shared" ref="B32:B42" ca="1" si="2">SUM(OFFSET(C32,0,0,1,B$19-B$18+1))</f>
        <v>0</v>
      </c>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row>
    <row r="33" spans="1:65" s="253" customFormat="1" ht="13.9" customHeight="1">
      <c r="A33" s="250" t="s">
        <v>327</v>
      </c>
      <c r="B33" s="251">
        <f t="shared" ca="1" si="2"/>
        <v>0</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row>
    <row r="34" spans="1:65" s="253" customFormat="1" ht="13.9" customHeight="1">
      <c r="A34" s="254" t="s">
        <v>328</v>
      </c>
      <c r="B34" s="251">
        <f t="shared" ca="1" si="2"/>
        <v>0</v>
      </c>
      <c r="C34" s="252"/>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2"/>
      <c r="AS34" s="252"/>
      <c r="AT34" s="252"/>
      <c r="AU34" s="252"/>
      <c r="AV34" s="252"/>
      <c r="AW34" s="252"/>
      <c r="AX34" s="252"/>
      <c r="AY34" s="252"/>
      <c r="AZ34" s="252"/>
      <c r="BA34" s="252"/>
      <c r="BB34" s="252"/>
      <c r="BC34" s="252"/>
      <c r="BD34" s="252"/>
      <c r="BE34" s="252"/>
      <c r="BF34" s="252"/>
      <c r="BG34" s="252"/>
      <c r="BH34" s="252"/>
      <c r="BI34" s="252"/>
      <c r="BJ34" s="252"/>
      <c r="BK34" s="252"/>
      <c r="BL34" s="252"/>
    </row>
    <row r="35" spans="1:65" s="253" customFormat="1" ht="13.9" customHeight="1">
      <c r="A35" s="250" t="s">
        <v>86</v>
      </c>
      <c r="B35" s="251">
        <f t="shared" ca="1" si="2"/>
        <v>0</v>
      </c>
      <c r="C35" s="252"/>
      <c r="D35" s="252"/>
      <c r="E35" s="252"/>
      <c r="F35" s="252"/>
      <c r="G35" s="252"/>
      <c r="H35" s="252"/>
      <c r="I35" s="252"/>
      <c r="J35" s="252"/>
      <c r="K35" s="252"/>
      <c r="L35" s="252"/>
      <c r="M35" s="252"/>
      <c r="N35" s="252"/>
      <c r="O35" s="252"/>
      <c r="P35" s="252"/>
      <c r="Q35" s="252"/>
      <c r="R35" s="252"/>
      <c r="S35" s="252"/>
      <c r="T35" s="252"/>
      <c r="U35" s="252"/>
      <c r="V35" s="252"/>
      <c r="W35" s="252"/>
      <c r="X35" s="252"/>
      <c r="Y35" s="252"/>
      <c r="Z35" s="252"/>
      <c r="AA35" s="252"/>
      <c r="AB35" s="252"/>
      <c r="AC35" s="252"/>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2"/>
      <c r="BD35" s="252"/>
      <c r="BE35" s="252"/>
      <c r="BF35" s="252"/>
      <c r="BG35" s="252"/>
      <c r="BH35" s="252"/>
      <c r="BI35" s="252"/>
      <c r="BJ35" s="252"/>
      <c r="BK35" s="252"/>
      <c r="BL35" s="252"/>
    </row>
    <row r="36" spans="1:65" s="253" customFormat="1" ht="13.9" customHeight="1">
      <c r="A36" s="250" t="s">
        <v>87</v>
      </c>
      <c r="B36" s="251">
        <f t="shared" ca="1" si="2"/>
        <v>0</v>
      </c>
      <c r="C36" s="252"/>
      <c r="D36" s="252"/>
      <c r="E36" s="252"/>
      <c r="F36" s="252"/>
      <c r="G36" s="252"/>
      <c r="H36" s="252"/>
      <c r="I36" s="252"/>
      <c r="J36" s="252"/>
      <c r="K36" s="252"/>
      <c r="L36" s="252"/>
      <c r="M36" s="252"/>
      <c r="N36" s="252"/>
      <c r="O36" s="252"/>
      <c r="P36" s="252"/>
      <c r="Q36" s="252"/>
      <c r="R36" s="252"/>
      <c r="S36" s="252"/>
      <c r="T36" s="252"/>
      <c r="U36" s="252"/>
      <c r="V36" s="252"/>
      <c r="W36" s="252"/>
      <c r="X36" s="252"/>
      <c r="Y36" s="252"/>
      <c r="Z36" s="252"/>
      <c r="AA36" s="252"/>
      <c r="AB36" s="252"/>
      <c r="AC36" s="252"/>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2"/>
      <c r="BD36" s="252"/>
      <c r="BE36" s="252"/>
      <c r="BF36" s="252"/>
      <c r="BG36" s="252"/>
      <c r="BH36" s="252"/>
      <c r="BI36" s="252"/>
      <c r="BJ36" s="252"/>
      <c r="BK36" s="252"/>
      <c r="BL36" s="252"/>
    </row>
    <row r="37" spans="1:65" s="253" customFormat="1" ht="13.9" customHeight="1">
      <c r="A37" s="250" t="s">
        <v>88</v>
      </c>
      <c r="B37" s="251">
        <f t="shared" ca="1" si="2"/>
        <v>0</v>
      </c>
      <c r="C37" s="252"/>
      <c r="D37" s="252"/>
      <c r="E37" s="252"/>
      <c r="F37" s="252"/>
      <c r="G37" s="252"/>
      <c r="H37" s="252"/>
      <c r="I37" s="252"/>
      <c r="J37" s="252"/>
      <c r="K37" s="252"/>
      <c r="L37" s="252"/>
      <c r="M37" s="252"/>
      <c r="N37" s="252"/>
      <c r="O37" s="252"/>
      <c r="P37" s="252"/>
      <c r="Q37" s="252"/>
      <c r="R37" s="252"/>
      <c r="S37" s="252"/>
      <c r="T37" s="252"/>
      <c r="U37" s="252"/>
      <c r="V37" s="252"/>
      <c r="W37" s="252"/>
      <c r="X37" s="252"/>
      <c r="Y37" s="252"/>
      <c r="Z37" s="252"/>
      <c r="AA37" s="252"/>
      <c r="AB37" s="252"/>
      <c r="AC37" s="252"/>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2"/>
      <c r="BD37" s="252"/>
      <c r="BE37" s="252"/>
      <c r="BF37" s="252"/>
      <c r="BG37" s="252"/>
      <c r="BH37" s="252"/>
      <c r="BI37" s="252"/>
      <c r="BJ37" s="252"/>
      <c r="BK37" s="252"/>
      <c r="BL37" s="252"/>
    </row>
    <row r="38" spans="1:65" ht="13.9" customHeight="1">
      <c r="A38" s="165"/>
      <c r="B38" s="130"/>
      <c r="C38" s="255"/>
      <c r="D38" s="255"/>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row>
    <row r="39" spans="1:65" s="259" customFormat="1" ht="13.9" customHeight="1">
      <c r="A39" s="256" t="s">
        <v>118</v>
      </c>
      <c r="B39" s="257">
        <f t="shared" ca="1" si="2"/>
        <v>0</v>
      </c>
      <c r="C39" s="258">
        <f>IF(C$28="","",IFERROR(SUM(C30,C32,C34,C35,C36,C37),""))</f>
        <v>0</v>
      </c>
      <c r="D39" s="258">
        <f t="shared" ref="D39:BL39" si="3">IF(D$28="","",IFERROR(SUM(D30,D32,D34,D35,D36,D37),""))</f>
        <v>0</v>
      </c>
      <c r="E39" s="258">
        <f t="shared" si="3"/>
        <v>0</v>
      </c>
      <c r="F39" s="258">
        <f t="shared" si="3"/>
        <v>0</v>
      </c>
      <c r="G39" s="258">
        <f t="shared" si="3"/>
        <v>0</v>
      </c>
      <c r="H39" s="258">
        <f t="shared" si="3"/>
        <v>0</v>
      </c>
      <c r="I39" s="258">
        <f t="shared" si="3"/>
        <v>0</v>
      </c>
      <c r="J39" s="258">
        <f t="shared" si="3"/>
        <v>0</v>
      </c>
      <c r="K39" s="258">
        <f t="shared" si="3"/>
        <v>0</v>
      </c>
      <c r="L39" s="258">
        <f t="shared" si="3"/>
        <v>0</v>
      </c>
      <c r="M39" s="258">
        <f t="shared" si="3"/>
        <v>0</v>
      </c>
      <c r="N39" s="258">
        <f t="shared" si="3"/>
        <v>0</v>
      </c>
      <c r="O39" s="258">
        <f t="shared" si="3"/>
        <v>0</v>
      </c>
      <c r="P39" s="258">
        <f t="shared" si="3"/>
        <v>0</v>
      </c>
      <c r="Q39" s="258">
        <f t="shared" si="3"/>
        <v>0</v>
      </c>
      <c r="R39" s="258">
        <f t="shared" si="3"/>
        <v>0</v>
      </c>
      <c r="S39" s="258">
        <f t="shared" si="3"/>
        <v>0</v>
      </c>
      <c r="T39" s="258">
        <f t="shared" si="3"/>
        <v>0</v>
      </c>
      <c r="U39" s="258">
        <f t="shared" si="3"/>
        <v>0</v>
      </c>
      <c r="V39" s="258">
        <f t="shared" si="3"/>
        <v>0</v>
      </c>
      <c r="W39" s="258">
        <f t="shared" si="3"/>
        <v>0</v>
      </c>
      <c r="X39" s="258">
        <f t="shared" si="3"/>
        <v>0</v>
      </c>
      <c r="Y39" s="258">
        <f t="shared" si="3"/>
        <v>0</v>
      </c>
      <c r="Z39" s="258">
        <f t="shared" si="3"/>
        <v>0</v>
      </c>
      <c r="AA39" s="258">
        <f t="shared" si="3"/>
        <v>0</v>
      </c>
      <c r="AB39" s="258">
        <f t="shared" si="3"/>
        <v>0</v>
      </c>
      <c r="AC39" s="258">
        <f t="shared" si="3"/>
        <v>0</v>
      </c>
      <c r="AD39" s="258">
        <f t="shared" si="3"/>
        <v>0</v>
      </c>
      <c r="AE39" s="258">
        <f t="shared" si="3"/>
        <v>0</v>
      </c>
      <c r="AF39" s="258">
        <f t="shared" si="3"/>
        <v>0</v>
      </c>
      <c r="AG39" s="258">
        <f t="shared" si="3"/>
        <v>0</v>
      </c>
      <c r="AH39" s="258">
        <f t="shared" si="3"/>
        <v>0</v>
      </c>
      <c r="AI39" s="258">
        <f t="shared" si="3"/>
        <v>0</v>
      </c>
      <c r="AJ39" s="258">
        <f t="shared" si="3"/>
        <v>0</v>
      </c>
      <c r="AK39" s="258">
        <f t="shared" si="3"/>
        <v>0</v>
      </c>
      <c r="AL39" s="258">
        <f t="shared" si="3"/>
        <v>0</v>
      </c>
      <c r="AM39" s="258">
        <f t="shared" si="3"/>
        <v>0</v>
      </c>
      <c r="AN39" s="258">
        <f t="shared" si="3"/>
        <v>0</v>
      </c>
      <c r="AO39" s="258">
        <f t="shared" si="3"/>
        <v>0</v>
      </c>
      <c r="AP39" s="258">
        <f t="shared" si="3"/>
        <v>0</v>
      </c>
      <c r="AQ39" s="258">
        <f t="shared" si="3"/>
        <v>0</v>
      </c>
      <c r="AR39" s="258">
        <f t="shared" si="3"/>
        <v>0</v>
      </c>
      <c r="AS39" s="258">
        <f t="shared" si="3"/>
        <v>0</v>
      </c>
      <c r="AT39" s="258">
        <f t="shared" si="3"/>
        <v>0</v>
      </c>
      <c r="AU39" s="258">
        <f t="shared" si="3"/>
        <v>0</v>
      </c>
      <c r="AV39" s="258">
        <f t="shared" si="3"/>
        <v>0</v>
      </c>
      <c r="AW39" s="258">
        <f t="shared" si="3"/>
        <v>0</v>
      </c>
      <c r="AX39" s="258">
        <f t="shared" si="3"/>
        <v>0</v>
      </c>
      <c r="AY39" s="258">
        <f t="shared" si="3"/>
        <v>0</v>
      </c>
      <c r="AZ39" s="258">
        <f t="shared" si="3"/>
        <v>0</v>
      </c>
      <c r="BA39" s="258">
        <f t="shared" si="3"/>
        <v>0</v>
      </c>
      <c r="BB39" s="258">
        <f t="shared" si="3"/>
        <v>0</v>
      </c>
      <c r="BC39" s="258">
        <f t="shared" si="3"/>
        <v>0</v>
      </c>
      <c r="BD39" s="258">
        <f t="shared" si="3"/>
        <v>0</v>
      </c>
      <c r="BE39" s="258">
        <f t="shared" si="3"/>
        <v>0</v>
      </c>
      <c r="BF39" s="258">
        <f t="shared" si="3"/>
        <v>0</v>
      </c>
      <c r="BG39" s="258">
        <f t="shared" si="3"/>
        <v>0</v>
      </c>
      <c r="BH39" s="258">
        <f t="shared" si="3"/>
        <v>0</v>
      </c>
      <c r="BI39" s="258">
        <f t="shared" si="3"/>
        <v>0</v>
      </c>
      <c r="BJ39" s="258">
        <f t="shared" si="3"/>
        <v>0</v>
      </c>
      <c r="BK39" s="258">
        <f t="shared" si="3"/>
        <v>0</v>
      </c>
      <c r="BL39" s="258">
        <f t="shared" si="3"/>
        <v>0</v>
      </c>
    </row>
    <row r="40" spans="1:65" s="259" customFormat="1" ht="13.9" customHeight="1">
      <c r="A40" s="256" t="s">
        <v>119</v>
      </c>
      <c r="B40" s="257">
        <f t="shared" ca="1" si="2"/>
        <v>0</v>
      </c>
      <c r="C40" s="258">
        <f>IF(C$28="","",IFERROR(SUM(C30,C31,C33,C35,C36,C37),""))</f>
        <v>0</v>
      </c>
      <c r="D40" s="258">
        <f t="shared" ref="D40:BL40" si="4">IF(D$28="","",IFERROR(SUM(D30,D31,D33,D35,D36,D37),""))</f>
        <v>0</v>
      </c>
      <c r="E40" s="258">
        <f t="shared" si="4"/>
        <v>0</v>
      </c>
      <c r="F40" s="258">
        <f t="shared" si="4"/>
        <v>0</v>
      </c>
      <c r="G40" s="258">
        <f t="shared" si="4"/>
        <v>0</v>
      </c>
      <c r="H40" s="258">
        <f t="shared" si="4"/>
        <v>0</v>
      </c>
      <c r="I40" s="258">
        <f t="shared" si="4"/>
        <v>0</v>
      </c>
      <c r="J40" s="258">
        <f t="shared" si="4"/>
        <v>0</v>
      </c>
      <c r="K40" s="258">
        <f t="shared" si="4"/>
        <v>0</v>
      </c>
      <c r="L40" s="258">
        <f t="shared" si="4"/>
        <v>0</v>
      </c>
      <c r="M40" s="258">
        <f t="shared" si="4"/>
        <v>0</v>
      </c>
      <c r="N40" s="258">
        <f t="shared" si="4"/>
        <v>0</v>
      </c>
      <c r="O40" s="258">
        <f t="shared" si="4"/>
        <v>0</v>
      </c>
      <c r="P40" s="258">
        <f t="shared" si="4"/>
        <v>0</v>
      </c>
      <c r="Q40" s="258">
        <f t="shared" si="4"/>
        <v>0</v>
      </c>
      <c r="R40" s="258">
        <f t="shared" si="4"/>
        <v>0</v>
      </c>
      <c r="S40" s="258">
        <f t="shared" si="4"/>
        <v>0</v>
      </c>
      <c r="T40" s="258">
        <f t="shared" si="4"/>
        <v>0</v>
      </c>
      <c r="U40" s="258">
        <f t="shared" si="4"/>
        <v>0</v>
      </c>
      <c r="V40" s="258">
        <f t="shared" si="4"/>
        <v>0</v>
      </c>
      <c r="W40" s="258">
        <f t="shared" si="4"/>
        <v>0</v>
      </c>
      <c r="X40" s="258">
        <f t="shared" si="4"/>
        <v>0</v>
      </c>
      <c r="Y40" s="258">
        <f t="shared" si="4"/>
        <v>0</v>
      </c>
      <c r="Z40" s="258">
        <f t="shared" si="4"/>
        <v>0</v>
      </c>
      <c r="AA40" s="258">
        <f t="shared" si="4"/>
        <v>0</v>
      </c>
      <c r="AB40" s="258">
        <f t="shared" si="4"/>
        <v>0</v>
      </c>
      <c r="AC40" s="258">
        <f t="shared" si="4"/>
        <v>0</v>
      </c>
      <c r="AD40" s="258">
        <f t="shared" si="4"/>
        <v>0</v>
      </c>
      <c r="AE40" s="258">
        <f t="shared" si="4"/>
        <v>0</v>
      </c>
      <c r="AF40" s="258">
        <f t="shared" si="4"/>
        <v>0</v>
      </c>
      <c r="AG40" s="258">
        <f t="shared" si="4"/>
        <v>0</v>
      </c>
      <c r="AH40" s="258">
        <f t="shared" si="4"/>
        <v>0</v>
      </c>
      <c r="AI40" s="258">
        <f t="shared" si="4"/>
        <v>0</v>
      </c>
      <c r="AJ40" s="258">
        <f t="shared" si="4"/>
        <v>0</v>
      </c>
      <c r="AK40" s="258">
        <f t="shared" si="4"/>
        <v>0</v>
      </c>
      <c r="AL40" s="258">
        <f t="shared" si="4"/>
        <v>0</v>
      </c>
      <c r="AM40" s="258">
        <f t="shared" si="4"/>
        <v>0</v>
      </c>
      <c r="AN40" s="258">
        <f t="shared" si="4"/>
        <v>0</v>
      </c>
      <c r="AO40" s="258">
        <f t="shared" si="4"/>
        <v>0</v>
      </c>
      <c r="AP40" s="258">
        <f t="shared" si="4"/>
        <v>0</v>
      </c>
      <c r="AQ40" s="258">
        <f t="shared" si="4"/>
        <v>0</v>
      </c>
      <c r="AR40" s="258">
        <f t="shared" si="4"/>
        <v>0</v>
      </c>
      <c r="AS40" s="258">
        <f t="shared" si="4"/>
        <v>0</v>
      </c>
      <c r="AT40" s="258">
        <f t="shared" si="4"/>
        <v>0</v>
      </c>
      <c r="AU40" s="258">
        <f t="shared" si="4"/>
        <v>0</v>
      </c>
      <c r="AV40" s="258">
        <f t="shared" si="4"/>
        <v>0</v>
      </c>
      <c r="AW40" s="258">
        <f t="shared" si="4"/>
        <v>0</v>
      </c>
      <c r="AX40" s="258">
        <f t="shared" si="4"/>
        <v>0</v>
      </c>
      <c r="AY40" s="258">
        <f t="shared" si="4"/>
        <v>0</v>
      </c>
      <c r="AZ40" s="258">
        <f t="shared" si="4"/>
        <v>0</v>
      </c>
      <c r="BA40" s="258">
        <f t="shared" si="4"/>
        <v>0</v>
      </c>
      <c r="BB40" s="258">
        <f t="shared" si="4"/>
        <v>0</v>
      </c>
      <c r="BC40" s="258">
        <f t="shared" si="4"/>
        <v>0</v>
      </c>
      <c r="BD40" s="258">
        <f t="shared" si="4"/>
        <v>0</v>
      </c>
      <c r="BE40" s="258">
        <f t="shared" si="4"/>
        <v>0</v>
      </c>
      <c r="BF40" s="258">
        <f t="shared" si="4"/>
        <v>0</v>
      </c>
      <c r="BG40" s="258">
        <f t="shared" si="4"/>
        <v>0</v>
      </c>
      <c r="BH40" s="258">
        <f t="shared" si="4"/>
        <v>0</v>
      </c>
      <c r="BI40" s="258">
        <f t="shared" si="4"/>
        <v>0</v>
      </c>
      <c r="BJ40" s="258">
        <f t="shared" si="4"/>
        <v>0</v>
      </c>
      <c r="BK40" s="258">
        <f t="shared" si="4"/>
        <v>0</v>
      </c>
      <c r="BL40" s="258">
        <f t="shared" si="4"/>
        <v>0</v>
      </c>
    </row>
    <row r="41" spans="1:65" ht="13.9" customHeight="1">
      <c r="A41" s="165"/>
      <c r="B41" s="131"/>
      <c r="C41" s="75"/>
      <c r="D41" s="94"/>
      <c r="E41" s="94"/>
      <c r="F41" s="94"/>
      <c r="G41" s="94"/>
      <c r="H41" s="94"/>
      <c r="I41" s="94"/>
      <c r="J41" s="94"/>
      <c r="K41" s="94"/>
      <c r="L41" s="94"/>
      <c r="M41" s="94"/>
      <c r="N41" s="94"/>
      <c r="O41" s="94"/>
      <c r="P41" s="94"/>
      <c r="Q41" s="94"/>
      <c r="R41" s="94"/>
      <c r="S41" s="94"/>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row>
    <row r="42" spans="1:65" s="259" customFormat="1" ht="13.9" customHeight="1">
      <c r="A42" s="351" t="s">
        <v>5</v>
      </c>
      <c r="B42" s="251">
        <f t="shared" ca="1" si="2"/>
        <v>0</v>
      </c>
      <c r="C42" s="358">
        <f>IF(C$28="","",C43*C44)</f>
        <v>0</v>
      </c>
      <c r="D42" s="358">
        <f>IF(D$28="","",D43*D44)</f>
        <v>0</v>
      </c>
      <c r="E42" s="358">
        <f t="shared" ref="E42:BL42" si="5">IF(E$28="","",E43*E44)</f>
        <v>0</v>
      </c>
      <c r="F42" s="358">
        <f t="shared" si="5"/>
        <v>0</v>
      </c>
      <c r="G42" s="358">
        <f t="shared" si="5"/>
        <v>0</v>
      </c>
      <c r="H42" s="358">
        <f t="shared" si="5"/>
        <v>0</v>
      </c>
      <c r="I42" s="358">
        <f t="shared" si="5"/>
        <v>0</v>
      </c>
      <c r="J42" s="358">
        <f t="shared" si="5"/>
        <v>0</v>
      </c>
      <c r="K42" s="358">
        <f t="shared" si="5"/>
        <v>0</v>
      </c>
      <c r="L42" s="358">
        <f t="shared" si="5"/>
        <v>0</v>
      </c>
      <c r="M42" s="358">
        <f t="shared" si="5"/>
        <v>0</v>
      </c>
      <c r="N42" s="358">
        <f t="shared" si="5"/>
        <v>0</v>
      </c>
      <c r="O42" s="358">
        <f t="shared" si="5"/>
        <v>0</v>
      </c>
      <c r="P42" s="358">
        <f t="shared" si="5"/>
        <v>0</v>
      </c>
      <c r="Q42" s="358">
        <f t="shared" si="5"/>
        <v>0</v>
      </c>
      <c r="R42" s="358">
        <f t="shared" si="5"/>
        <v>0</v>
      </c>
      <c r="S42" s="358">
        <f t="shared" si="5"/>
        <v>0</v>
      </c>
      <c r="T42" s="358">
        <f t="shared" si="5"/>
        <v>0</v>
      </c>
      <c r="U42" s="358">
        <f t="shared" si="5"/>
        <v>0</v>
      </c>
      <c r="V42" s="358">
        <f t="shared" si="5"/>
        <v>0</v>
      </c>
      <c r="W42" s="358">
        <f t="shared" si="5"/>
        <v>0</v>
      </c>
      <c r="X42" s="358">
        <f t="shared" si="5"/>
        <v>0</v>
      </c>
      <c r="Y42" s="358">
        <f t="shared" si="5"/>
        <v>0</v>
      </c>
      <c r="Z42" s="358">
        <f t="shared" si="5"/>
        <v>0</v>
      </c>
      <c r="AA42" s="358">
        <f t="shared" si="5"/>
        <v>0</v>
      </c>
      <c r="AB42" s="358">
        <f t="shared" si="5"/>
        <v>0</v>
      </c>
      <c r="AC42" s="358">
        <f t="shared" si="5"/>
        <v>0</v>
      </c>
      <c r="AD42" s="358">
        <f t="shared" si="5"/>
        <v>0</v>
      </c>
      <c r="AE42" s="358">
        <f t="shared" si="5"/>
        <v>0</v>
      </c>
      <c r="AF42" s="358">
        <f t="shared" si="5"/>
        <v>0</v>
      </c>
      <c r="AG42" s="358">
        <f t="shared" si="5"/>
        <v>0</v>
      </c>
      <c r="AH42" s="358">
        <f t="shared" si="5"/>
        <v>0</v>
      </c>
      <c r="AI42" s="358">
        <f t="shared" si="5"/>
        <v>0</v>
      </c>
      <c r="AJ42" s="358">
        <f t="shared" si="5"/>
        <v>0</v>
      </c>
      <c r="AK42" s="358">
        <f t="shared" si="5"/>
        <v>0</v>
      </c>
      <c r="AL42" s="358">
        <f t="shared" si="5"/>
        <v>0</v>
      </c>
      <c r="AM42" s="358">
        <f t="shared" si="5"/>
        <v>0</v>
      </c>
      <c r="AN42" s="358">
        <f t="shared" si="5"/>
        <v>0</v>
      </c>
      <c r="AO42" s="358">
        <f t="shared" si="5"/>
        <v>0</v>
      </c>
      <c r="AP42" s="358">
        <f t="shared" si="5"/>
        <v>0</v>
      </c>
      <c r="AQ42" s="358">
        <f t="shared" si="5"/>
        <v>0</v>
      </c>
      <c r="AR42" s="358">
        <f t="shared" si="5"/>
        <v>0</v>
      </c>
      <c r="AS42" s="358">
        <f t="shared" si="5"/>
        <v>0</v>
      </c>
      <c r="AT42" s="358">
        <f t="shared" si="5"/>
        <v>0</v>
      </c>
      <c r="AU42" s="358">
        <f t="shared" si="5"/>
        <v>0</v>
      </c>
      <c r="AV42" s="358">
        <f t="shared" si="5"/>
        <v>0</v>
      </c>
      <c r="AW42" s="358">
        <f t="shared" si="5"/>
        <v>0</v>
      </c>
      <c r="AX42" s="358">
        <f t="shared" si="5"/>
        <v>0</v>
      </c>
      <c r="AY42" s="358">
        <f t="shared" si="5"/>
        <v>0</v>
      </c>
      <c r="AZ42" s="358">
        <f t="shared" si="5"/>
        <v>0</v>
      </c>
      <c r="BA42" s="358">
        <f t="shared" si="5"/>
        <v>0</v>
      </c>
      <c r="BB42" s="358">
        <f t="shared" si="5"/>
        <v>0</v>
      </c>
      <c r="BC42" s="358">
        <f t="shared" si="5"/>
        <v>0</v>
      </c>
      <c r="BD42" s="358">
        <f t="shared" si="5"/>
        <v>0</v>
      </c>
      <c r="BE42" s="358">
        <f t="shared" si="5"/>
        <v>0</v>
      </c>
      <c r="BF42" s="358">
        <f t="shared" si="5"/>
        <v>0</v>
      </c>
      <c r="BG42" s="358">
        <f t="shared" si="5"/>
        <v>0</v>
      </c>
      <c r="BH42" s="358">
        <f t="shared" si="5"/>
        <v>0</v>
      </c>
      <c r="BI42" s="358">
        <f t="shared" si="5"/>
        <v>0</v>
      </c>
      <c r="BJ42" s="358">
        <f t="shared" si="5"/>
        <v>0</v>
      </c>
      <c r="BK42" s="358">
        <f t="shared" si="5"/>
        <v>0</v>
      </c>
      <c r="BL42" s="358">
        <f t="shared" si="5"/>
        <v>0</v>
      </c>
    </row>
    <row r="43" spans="1:65" s="371" customFormat="1" ht="13.9" customHeight="1">
      <c r="A43" s="370" t="s">
        <v>50</v>
      </c>
      <c r="B43" s="367">
        <f ca="1">IFERROR(AVERAGE(OFFSET(C43,0,0,1,B$21-B$19+1)),)</f>
        <v>0</v>
      </c>
      <c r="C43" s="361"/>
      <c r="D43" s="361"/>
      <c r="E43" s="361"/>
      <c r="F43" s="361"/>
      <c r="G43" s="361"/>
      <c r="H43" s="361"/>
      <c r="I43" s="361"/>
      <c r="J43" s="361"/>
      <c r="K43" s="361"/>
      <c r="L43" s="361"/>
      <c r="M43" s="361"/>
      <c r="N43" s="361"/>
      <c r="O43" s="361"/>
      <c r="P43" s="361"/>
      <c r="Q43" s="361"/>
      <c r="R43" s="361"/>
      <c r="S43" s="361"/>
      <c r="T43" s="361"/>
      <c r="U43" s="361"/>
      <c r="V43" s="361"/>
      <c r="W43" s="361"/>
      <c r="X43" s="361"/>
      <c r="Y43" s="361"/>
      <c r="Z43" s="361"/>
      <c r="AA43" s="361"/>
      <c r="AB43" s="361"/>
      <c r="AC43" s="361"/>
      <c r="AD43" s="361"/>
      <c r="AE43" s="361"/>
      <c r="AF43" s="361"/>
      <c r="AG43" s="361"/>
      <c r="AH43" s="361"/>
      <c r="AI43" s="361"/>
      <c r="AJ43" s="361"/>
      <c r="AK43" s="361"/>
      <c r="AL43" s="361"/>
      <c r="AM43" s="361"/>
      <c r="AN43" s="361"/>
      <c r="AO43" s="361"/>
      <c r="AP43" s="361"/>
      <c r="AQ43" s="361"/>
      <c r="AR43" s="361"/>
      <c r="AS43" s="361"/>
      <c r="AT43" s="361"/>
      <c r="AU43" s="361"/>
      <c r="AV43" s="361"/>
      <c r="AW43" s="361"/>
      <c r="AX43" s="361"/>
      <c r="AY43" s="361"/>
      <c r="AZ43" s="361"/>
      <c r="BA43" s="361"/>
      <c r="BB43" s="361"/>
      <c r="BC43" s="361"/>
      <c r="BD43" s="361"/>
      <c r="BE43" s="361"/>
      <c r="BF43" s="361"/>
      <c r="BG43" s="361"/>
      <c r="BH43" s="361"/>
      <c r="BI43" s="361"/>
      <c r="BJ43" s="361"/>
      <c r="BK43" s="361"/>
      <c r="BL43" s="361"/>
    </row>
    <row r="44" spans="1:65" s="373" customFormat="1" ht="13.9" customHeight="1">
      <c r="A44" s="372" t="s">
        <v>51</v>
      </c>
      <c r="B44" s="367">
        <f ca="1">IFERROR(AVERAGE(OFFSET(C44,0,0,1,B$21-B$19+1)),)</f>
        <v>0</v>
      </c>
      <c r="C44" s="361"/>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1"/>
      <c r="AE44" s="361"/>
      <c r="AF44" s="361"/>
      <c r="AG44" s="361"/>
      <c r="AH44" s="361"/>
      <c r="AI44" s="361"/>
      <c r="AJ44" s="361"/>
      <c r="AK44" s="361"/>
      <c r="AL44" s="361"/>
      <c r="AM44" s="361"/>
      <c r="AN44" s="361"/>
      <c r="AO44" s="361"/>
      <c r="AP44" s="361"/>
      <c r="AQ44" s="361"/>
      <c r="AR44" s="361"/>
      <c r="AS44" s="361"/>
      <c r="AT44" s="361"/>
      <c r="AU44" s="361"/>
      <c r="AV44" s="361"/>
      <c r="AW44" s="361"/>
      <c r="AX44" s="361"/>
      <c r="AY44" s="361"/>
      <c r="AZ44" s="361"/>
      <c r="BA44" s="361"/>
      <c r="BB44" s="361"/>
      <c r="BC44" s="361"/>
      <c r="BD44" s="361"/>
      <c r="BE44" s="361"/>
      <c r="BF44" s="361"/>
      <c r="BG44" s="361"/>
      <c r="BH44" s="361"/>
      <c r="BI44" s="361"/>
      <c r="BJ44" s="361"/>
      <c r="BK44" s="361"/>
      <c r="BL44" s="361"/>
    </row>
    <row r="45" spans="1:65" ht="13.9" customHeight="1">
      <c r="A45" s="369" t="s">
        <v>107</v>
      </c>
      <c r="B45" s="251">
        <f t="shared" ref="B45" ca="1" si="6">SUM(OFFSET(C45,0,0,1,B$19-B$18+1))</f>
        <v>0</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252"/>
      <c r="AC45" s="252"/>
      <c r="AD45" s="252"/>
      <c r="AE45" s="252"/>
      <c r="AF45" s="252"/>
      <c r="AG45" s="252"/>
      <c r="AH45" s="252"/>
      <c r="AI45" s="252"/>
      <c r="AJ45" s="252"/>
      <c r="AK45" s="252"/>
      <c r="AL45" s="252"/>
      <c r="AM45" s="252"/>
      <c r="AN45" s="252"/>
      <c r="AO45" s="252"/>
      <c r="AP45" s="252"/>
      <c r="AQ45" s="252"/>
      <c r="AR45" s="252"/>
      <c r="AS45" s="252"/>
      <c r="AT45" s="252"/>
      <c r="AU45" s="252"/>
      <c r="AV45" s="252"/>
      <c r="AW45" s="252"/>
      <c r="AX45" s="252"/>
      <c r="AY45" s="252"/>
      <c r="AZ45" s="252"/>
      <c r="BA45" s="252"/>
      <c r="BB45" s="252"/>
      <c r="BC45" s="252"/>
      <c r="BD45" s="252"/>
      <c r="BE45" s="252"/>
      <c r="BF45" s="252"/>
      <c r="BG45" s="252"/>
      <c r="BH45" s="252"/>
      <c r="BI45" s="252"/>
      <c r="BJ45" s="252"/>
      <c r="BK45" s="252"/>
      <c r="BL45" s="252"/>
      <c r="BM45"/>
    </row>
    <row r="46" spans="1:65" s="261" customFormat="1" ht="13.9" customHeight="1">
      <c r="A46" s="260" t="s">
        <v>108</v>
      </c>
      <c r="B46" s="151">
        <f ca="1">SUM(OFFSET(C46,0,0,1,B$19-B$18+1))</f>
        <v>0</v>
      </c>
      <c r="C46" s="258">
        <f>IF(C$28="","",C42+C45)</f>
        <v>0</v>
      </c>
      <c r="D46" s="258">
        <f t="shared" ref="D46:BL46" si="7">IF(D$28="","",D42+D45)</f>
        <v>0</v>
      </c>
      <c r="E46" s="258">
        <f t="shared" si="7"/>
        <v>0</v>
      </c>
      <c r="F46" s="258">
        <f t="shared" si="7"/>
        <v>0</v>
      </c>
      <c r="G46" s="258">
        <f t="shared" si="7"/>
        <v>0</v>
      </c>
      <c r="H46" s="258">
        <f t="shared" si="7"/>
        <v>0</v>
      </c>
      <c r="I46" s="258">
        <f t="shared" si="7"/>
        <v>0</v>
      </c>
      <c r="J46" s="258">
        <f t="shared" si="7"/>
        <v>0</v>
      </c>
      <c r="K46" s="258">
        <f t="shared" si="7"/>
        <v>0</v>
      </c>
      <c r="L46" s="258">
        <f t="shared" si="7"/>
        <v>0</v>
      </c>
      <c r="M46" s="258">
        <f t="shared" si="7"/>
        <v>0</v>
      </c>
      <c r="N46" s="258">
        <f t="shared" si="7"/>
        <v>0</v>
      </c>
      <c r="O46" s="258">
        <f t="shared" si="7"/>
        <v>0</v>
      </c>
      <c r="P46" s="258">
        <f t="shared" si="7"/>
        <v>0</v>
      </c>
      <c r="Q46" s="258">
        <f t="shared" si="7"/>
        <v>0</v>
      </c>
      <c r="R46" s="258">
        <f t="shared" si="7"/>
        <v>0</v>
      </c>
      <c r="S46" s="258">
        <f t="shared" si="7"/>
        <v>0</v>
      </c>
      <c r="T46" s="258">
        <f t="shared" si="7"/>
        <v>0</v>
      </c>
      <c r="U46" s="258">
        <f t="shared" si="7"/>
        <v>0</v>
      </c>
      <c r="V46" s="258">
        <f t="shared" si="7"/>
        <v>0</v>
      </c>
      <c r="W46" s="258">
        <f t="shared" si="7"/>
        <v>0</v>
      </c>
      <c r="X46" s="258">
        <f t="shared" si="7"/>
        <v>0</v>
      </c>
      <c r="Y46" s="258">
        <f t="shared" si="7"/>
        <v>0</v>
      </c>
      <c r="Z46" s="258">
        <f t="shared" si="7"/>
        <v>0</v>
      </c>
      <c r="AA46" s="258">
        <f t="shared" si="7"/>
        <v>0</v>
      </c>
      <c r="AB46" s="258">
        <f t="shared" si="7"/>
        <v>0</v>
      </c>
      <c r="AC46" s="258">
        <f t="shared" si="7"/>
        <v>0</v>
      </c>
      <c r="AD46" s="258">
        <f t="shared" si="7"/>
        <v>0</v>
      </c>
      <c r="AE46" s="258">
        <f t="shared" si="7"/>
        <v>0</v>
      </c>
      <c r="AF46" s="258">
        <f t="shared" si="7"/>
        <v>0</v>
      </c>
      <c r="AG46" s="258">
        <f t="shared" si="7"/>
        <v>0</v>
      </c>
      <c r="AH46" s="258">
        <f t="shared" si="7"/>
        <v>0</v>
      </c>
      <c r="AI46" s="258">
        <f t="shared" si="7"/>
        <v>0</v>
      </c>
      <c r="AJ46" s="258">
        <f t="shared" si="7"/>
        <v>0</v>
      </c>
      <c r="AK46" s="258">
        <f t="shared" si="7"/>
        <v>0</v>
      </c>
      <c r="AL46" s="258">
        <f t="shared" si="7"/>
        <v>0</v>
      </c>
      <c r="AM46" s="258">
        <f t="shared" si="7"/>
        <v>0</v>
      </c>
      <c r="AN46" s="258">
        <f t="shared" si="7"/>
        <v>0</v>
      </c>
      <c r="AO46" s="258">
        <f t="shared" si="7"/>
        <v>0</v>
      </c>
      <c r="AP46" s="258">
        <f t="shared" si="7"/>
        <v>0</v>
      </c>
      <c r="AQ46" s="258">
        <f t="shared" si="7"/>
        <v>0</v>
      </c>
      <c r="AR46" s="258">
        <f t="shared" si="7"/>
        <v>0</v>
      </c>
      <c r="AS46" s="258">
        <f t="shared" si="7"/>
        <v>0</v>
      </c>
      <c r="AT46" s="258">
        <f t="shared" si="7"/>
        <v>0</v>
      </c>
      <c r="AU46" s="258">
        <f t="shared" si="7"/>
        <v>0</v>
      </c>
      <c r="AV46" s="258">
        <f t="shared" si="7"/>
        <v>0</v>
      </c>
      <c r="AW46" s="258">
        <f t="shared" si="7"/>
        <v>0</v>
      </c>
      <c r="AX46" s="258">
        <f t="shared" si="7"/>
        <v>0</v>
      </c>
      <c r="AY46" s="258">
        <f t="shared" si="7"/>
        <v>0</v>
      </c>
      <c r="AZ46" s="258">
        <f t="shared" si="7"/>
        <v>0</v>
      </c>
      <c r="BA46" s="258">
        <f t="shared" si="7"/>
        <v>0</v>
      </c>
      <c r="BB46" s="258">
        <f t="shared" si="7"/>
        <v>0</v>
      </c>
      <c r="BC46" s="258">
        <f t="shared" si="7"/>
        <v>0</v>
      </c>
      <c r="BD46" s="258">
        <f t="shared" si="7"/>
        <v>0</v>
      </c>
      <c r="BE46" s="258">
        <f t="shared" si="7"/>
        <v>0</v>
      </c>
      <c r="BF46" s="258">
        <f t="shared" si="7"/>
        <v>0</v>
      </c>
      <c r="BG46" s="258">
        <f t="shared" si="7"/>
        <v>0</v>
      </c>
      <c r="BH46" s="258">
        <f t="shared" si="7"/>
        <v>0</v>
      </c>
      <c r="BI46" s="258">
        <f t="shared" si="7"/>
        <v>0</v>
      </c>
      <c r="BJ46" s="258">
        <f t="shared" si="7"/>
        <v>0</v>
      </c>
      <c r="BK46" s="258">
        <f t="shared" si="7"/>
        <v>0</v>
      </c>
      <c r="BL46" s="258">
        <f t="shared" si="7"/>
        <v>0</v>
      </c>
    </row>
    <row r="47" spans="1:65" ht="13.9" customHeight="1">
      <c r="A47" s="233"/>
      <c r="B47" s="131"/>
      <c r="C47" s="77"/>
      <c r="D47" s="94"/>
      <c r="E47" s="94"/>
      <c r="F47" s="94"/>
      <c r="G47" s="94"/>
      <c r="H47" s="94"/>
      <c r="I47" s="94"/>
      <c r="J47" s="94"/>
      <c r="K47" s="94"/>
      <c r="L47" s="94"/>
      <c r="M47" s="94"/>
      <c r="N47" s="94"/>
      <c r="O47" s="94"/>
      <c r="P47" s="94"/>
      <c r="Q47" s="94"/>
      <c r="R47" s="94"/>
      <c r="S47" s="94"/>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row>
    <row r="48" spans="1:65" s="253" customFormat="1" ht="13.9" customHeight="1">
      <c r="A48" s="262" t="s">
        <v>52</v>
      </c>
      <c r="B48" s="257">
        <f t="shared" ref="B48:B50" ca="1" si="8">SUM(OFFSET(C48,0,0,1,B$19-B$18+1))</f>
        <v>0</v>
      </c>
      <c r="C48" s="258">
        <f>IF(C$28="","",C46-C39)</f>
        <v>0</v>
      </c>
      <c r="D48" s="258">
        <f t="shared" ref="D48:BL48" si="9">IF(D$28="","",D46-D39)</f>
        <v>0</v>
      </c>
      <c r="E48" s="258">
        <f t="shared" si="9"/>
        <v>0</v>
      </c>
      <c r="F48" s="258">
        <f t="shared" si="9"/>
        <v>0</v>
      </c>
      <c r="G48" s="258">
        <f t="shared" si="9"/>
        <v>0</v>
      </c>
      <c r="H48" s="258">
        <f t="shared" si="9"/>
        <v>0</v>
      </c>
      <c r="I48" s="258">
        <f t="shared" si="9"/>
        <v>0</v>
      </c>
      <c r="J48" s="258">
        <f t="shared" si="9"/>
        <v>0</v>
      </c>
      <c r="K48" s="258">
        <f t="shared" si="9"/>
        <v>0</v>
      </c>
      <c r="L48" s="258">
        <f t="shared" si="9"/>
        <v>0</v>
      </c>
      <c r="M48" s="258">
        <f t="shared" si="9"/>
        <v>0</v>
      </c>
      <c r="N48" s="258">
        <f t="shared" si="9"/>
        <v>0</v>
      </c>
      <c r="O48" s="258">
        <f t="shared" si="9"/>
        <v>0</v>
      </c>
      <c r="P48" s="258">
        <f t="shared" si="9"/>
        <v>0</v>
      </c>
      <c r="Q48" s="258">
        <f t="shared" si="9"/>
        <v>0</v>
      </c>
      <c r="R48" s="258">
        <f t="shared" si="9"/>
        <v>0</v>
      </c>
      <c r="S48" s="258">
        <f t="shared" si="9"/>
        <v>0</v>
      </c>
      <c r="T48" s="258">
        <f t="shared" si="9"/>
        <v>0</v>
      </c>
      <c r="U48" s="258">
        <f t="shared" si="9"/>
        <v>0</v>
      </c>
      <c r="V48" s="258">
        <f t="shared" si="9"/>
        <v>0</v>
      </c>
      <c r="W48" s="258">
        <f t="shared" si="9"/>
        <v>0</v>
      </c>
      <c r="X48" s="258">
        <f t="shared" si="9"/>
        <v>0</v>
      </c>
      <c r="Y48" s="258">
        <f t="shared" si="9"/>
        <v>0</v>
      </c>
      <c r="Z48" s="258">
        <f t="shared" si="9"/>
        <v>0</v>
      </c>
      <c r="AA48" s="258">
        <f t="shared" si="9"/>
        <v>0</v>
      </c>
      <c r="AB48" s="258">
        <f t="shared" si="9"/>
        <v>0</v>
      </c>
      <c r="AC48" s="258">
        <f t="shared" si="9"/>
        <v>0</v>
      </c>
      <c r="AD48" s="258">
        <f t="shared" si="9"/>
        <v>0</v>
      </c>
      <c r="AE48" s="258">
        <f t="shared" si="9"/>
        <v>0</v>
      </c>
      <c r="AF48" s="258">
        <f t="shared" si="9"/>
        <v>0</v>
      </c>
      <c r="AG48" s="258">
        <f t="shared" si="9"/>
        <v>0</v>
      </c>
      <c r="AH48" s="258">
        <f t="shared" si="9"/>
        <v>0</v>
      </c>
      <c r="AI48" s="258">
        <f t="shared" si="9"/>
        <v>0</v>
      </c>
      <c r="AJ48" s="258">
        <f t="shared" si="9"/>
        <v>0</v>
      </c>
      <c r="AK48" s="258">
        <f t="shared" si="9"/>
        <v>0</v>
      </c>
      <c r="AL48" s="258">
        <f t="shared" si="9"/>
        <v>0</v>
      </c>
      <c r="AM48" s="258">
        <f t="shared" si="9"/>
        <v>0</v>
      </c>
      <c r="AN48" s="258">
        <f t="shared" si="9"/>
        <v>0</v>
      </c>
      <c r="AO48" s="258">
        <f t="shared" si="9"/>
        <v>0</v>
      </c>
      <c r="AP48" s="258">
        <f t="shared" si="9"/>
        <v>0</v>
      </c>
      <c r="AQ48" s="258">
        <f t="shared" si="9"/>
        <v>0</v>
      </c>
      <c r="AR48" s="258">
        <f t="shared" si="9"/>
        <v>0</v>
      </c>
      <c r="AS48" s="258">
        <f t="shared" si="9"/>
        <v>0</v>
      </c>
      <c r="AT48" s="258">
        <f t="shared" si="9"/>
        <v>0</v>
      </c>
      <c r="AU48" s="258">
        <f t="shared" si="9"/>
        <v>0</v>
      </c>
      <c r="AV48" s="258">
        <f t="shared" si="9"/>
        <v>0</v>
      </c>
      <c r="AW48" s="258">
        <f t="shared" si="9"/>
        <v>0</v>
      </c>
      <c r="AX48" s="258">
        <f t="shared" si="9"/>
        <v>0</v>
      </c>
      <c r="AY48" s="258">
        <f t="shared" si="9"/>
        <v>0</v>
      </c>
      <c r="AZ48" s="258">
        <f t="shared" si="9"/>
        <v>0</v>
      </c>
      <c r="BA48" s="258">
        <f t="shared" si="9"/>
        <v>0</v>
      </c>
      <c r="BB48" s="258">
        <f t="shared" si="9"/>
        <v>0</v>
      </c>
      <c r="BC48" s="258">
        <f t="shared" si="9"/>
        <v>0</v>
      </c>
      <c r="BD48" s="258">
        <f t="shared" si="9"/>
        <v>0</v>
      </c>
      <c r="BE48" s="258">
        <f t="shared" si="9"/>
        <v>0</v>
      </c>
      <c r="BF48" s="258">
        <f t="shared" si="9"/>
        <v>0</v>
      </c>
      <c r="BG48" s="258">
        <f t="shared" si="9"/>
        <v>0</v>
      </c>
      <c r="BH48" s="258">
        <f t="shared" si="9"/>
        <v>0</v>
      </c>
      <c r="BI48" s="258">
        <f t="shared" si="9"/>
        <v>0</v>
      </c>
      <c r="BJ48" s="258">
        <f t="shared" si="9"/>
        <v>0</v>
      </c>
      <c r="BK48" s="258">
        <f t="shared" si="9"/>
        <v>0</v>
      </c>
      <c r="BL48" s="258">
        <f t="shared" si="9"/>
        <v>0</v>
      </c>
    </row>
    <row r="49" spans="1:65" s="253" customFormat="1" ht="13.9" customHeight="1">
      <c r="A49" s="263" t="s">
        <v>7</v>
      </c>
      <c r="B49" s="251">
        <f t="shared" ca="1" si="8"/>
        <v>0</v>
      </c>
      <c r="C49" s="312">
        <f t="shared" ref="C49:AH49" si="10">IF(C$28="","",C48*$B$22)</f>
        <v>0</v>
      </c>
      <c r="D49" s="313">
        <f t="shared" si="10"/>
        <v>0</v>
      </c>
      <c r="E49" s="313">
        <f t="shared" si="10"/>
        <v>0</v>
      </c>
      <c r="F49" s="313">
        <f t="shared" si="10"/>
        <v>0</v>
      </c>
      <c r="G49" s="313">
        <f t="shared" si="10"/>
        <v>0</v>
      </c>
      <c r="H49" s="313">
        <f t="shared" si="10"/>
        <v>0</v>
      </c>
      <c r="I49" s="313">
        <f t="shared" si="10"/>
        <v>0</v>
      </c>
      <c r="J49" s="313">
        <f t="shared" si="10"/>
        <v>0</v>
      </c>
      <c r="K49" s="313">
        <f t="shared" si="10"/>
        <v>0</v>
      </c>
      <c r="L49" s="313">
        <f t="shared" si="10"/>
        <v>0</v>
      </c>
      <c r="M49" s="313">
        <f t="shared" si="10"/>
        <v>0</v>
      </c>
      <c r="N49" s="313">
        <f t="shared" si="10"/>
        <v>0</v>
      </c>
      <c r="O49" s="313">
        <f t="shared" si="10"/>
        <v>0</v>
      </c>
      <c r="P49" s="313">
        <f t="shared" si="10"/>
        <v>0</v>
      </c>
      <c r="Q49" s="313">
        <f t="shared" si="10"/>
        <v>0</v>
      </c>
      <c r="R49" s="313">
        <f t="shared" si="10"/>
        <v>0</v>
      </c>
      <c r="S49" s="313">
        <f t="shared" si="10"/>
        <v>0</v>
      </c>
      <c r="T49" s="313">
        <f t="shared" si="10"/>
        <v>0</v>
      </c>
      <c r="U49" s="313">
        <f t="shared" si="10"/>
        <v>0</v>
      </c>
      <c r="V49" s="313">
        <f t="shared" si="10"/>
        <v>0</v>
      </c>
      <c r="W49" s="313">
        <f t="shared" si="10"/>
        <v>0</v>
      </c>
      <c r="X49" s="313">
        <f t="shared" si="10"/>
        <v>0</v>
      </c>
      <c r="Y49" s="313">
        <f t="shared" si="10"/>
        <v>0</v>
      </c>
      <c r="Z49" s="313">
        <f t="shared" si="10"/>
        <v>0</v>
      </c>
      <c r="AA49" s="313">
        <f t="shared" si="10"/>
        <v>0</v>
      </c>
      <c r="AB49" s="313">
        <f t="shared" si="10"/>
        <v>0</v>
      </c>
      <c r="AC49" s="313">
        <f t="shared" si="10"/>
        <v>0</v>
      </c>
      <c r="AD49" s="313">
        <f t="shared" si="10"/>
        <v>0</v>
      </c>
      <c r="AE49" s="313">
        <f t="shared" si="10"/>
        <v>0</v>
      </c>
      <c r="AF49" s="313">
        <f t="shared" si="10"/>
        <v>0</v>
      </c>
      <c r="AG49" s="313">
        <f t="shared" si="10"/>
        <v>0</v>
      </c>
      <c r="AH49" s="313">
        <f t="shared" si="10"/>
        <v>0</v>
      </c>
      <c r="AI49" s="313">
        <f t="shared" ref="AI49:BL49" si="11">IF(AI$28="","",AI48*$B$22)</f>
        <v>0</v>
      </c>
      <c r="AJ49" s="313">
        <f t="shared" si="11"/>
        <v>0</v>
      </c>
      <c r="AK49" s="313">
        <f t="shared" si="11"/>
        <v>0</v>
      </c>
      <c r="AL49" s="313">
        <f t="shared" si="11"/>
        <v>0</v>
      </c>
      <c r="AM49" s="313">
        <f t="shared" si="11"/>
        <v>0</v>
      </c>
      <c r="AN49" s="313">
        <f t="shared" si="11"/>
        <v>0</v>
      </c>
      <c r="AO49" s="313">
        <f t="shared" si="11"/>
        <v>0</v>
      </c>
      <c r="AP49" s="313">
        <f t="shared" si="11"/>
        <v>0</v>
      </c>
      <c r="AQ49" s="313">
        <f t="shared" si="11"/>
        <v>0</v>
      </c>
      <c r="AR49" s="313">
        <f t="shared" si="11"/>
        <v>0</v>
      </c>
      <c r="AS49" s="313">
        <f t="shared" si="11"/>
        <v>0</v>
      </c>
      <c r="AT49" s="313">
        <f t="shared" si="11"/>
        <v>0</v>
      </c>
      <c r="AU49" s="313">
        <f t="shared" si="11"/>
        <v>0</v>
      </c>
      <c r="AV49" s="313">
        <f t="shared" si="11"/>
        <v>0</v>
      </c>
      <c r="AW49" s="313">
        <f t="shared" si="11"/>
        <v>0</v>
      </c>
      <c r="AX49" s="313">
        <f t="shared" si="11"/>
        <v>0</v>
      </c>
      <c r="AY49" s="313">
        <f t="shared" si="11"/>
        <v>0</v>
      </c>
      <c r="AZ49" s="313">
        <f t="shared" si="11"/>
        <v>0</v>
      </c>
      <c r="BA49" s="313">
        <f t="shared" si="11"/>
        <v>0</v>
      </c>
      <c r="BB49" s="313">
        <f t="shared" si="11"/>
        <v>0</v>
      </c>
      <c r="BC49" s="313">
        <f t="shared" si="11"/>
        <v>0</v>
      </c>
      <c r="BD49" s="313">
        <f t="shared" si="11"/>
        <v>0</v>
      </c>
      <c r="BE49" s="313">
        <f t="shared" si="11"/>
        <v>0</v>
      </c>
      <c r="BF49" s="313">
        <f t="shared" si="11"/>
        <v>0</v>
      </c>
      <c r="BG49" s="313">
        <f t="shared" si="11"/>
        <v>0</v>
      </c>
      <c r="BH49" s="313">
        <f t="shared" si="11"/>
        <v>0</v>
      </c>
      <c r="BI49" s="313">
        <f t="shared" si="11"/>
        <v>0</v>
      </c>
      <c r="BJ49" s="313">
        <f t="shared" si="11"/>
        <v>0</v>
      </c>
      <c r="BK49" s="313">
        <f t="shared" si="11"/>
        <v>0</v>
      </c>
      <c r="BL49" s="313">
        <f t="shared" si="11"/>
        <v>0</v>
      </c>
    </row>
    <row r="50" spans="1:65" s="253" customFormat="1" ht="13.9" customHeight="1">
      <c r="A50" s="263" t="s">
        <v>8</v>
      </c>
      <c r="B50" s="251">
        <f t="shared" ca="1" si="8"/>
        <v>0</v>
      </c>
      <c r="C50" s="252"/>
      <c r="D50" s="252"/>
      <c r="E50" s="252"/>
      <c r="F50" s="252"/>
      <c r="G50" s="252"/>
      <c r="H50" s="252"/>
      <c r="I50" s="252"/>
      <c r="J50" s="252"/>
      <c r="K50" s="252"/>
      <c r="L50" s="252"/>
      <c r="M50" s="252"/>
      <c r="N50" s="252"/>
      <c r="O50" s="252"/>
      <c r="P50" s="252"/>
      <c r="Q50" s="252"/>
      <c r="R50" s="252"/>
      <c r="S50" s="252"/>
      <c r="T50" s="252"/>
      <c r="U50" s="252"/>
      <c r="V50" s="252"/>
      <c r="W50" s="252"/>
      <c r="X50" s="252"/>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2"/>
      <c r="BI50" s="252"/>
      <c r="BJ50" s="252"/>
      <c r="BK50" s="252"/>
      <c r="BL50" s="252"/>
    </row>
    <row r="51" spans="1:65" s="259" customFormat="1" ht="13.9" customHeight="1">
      <c r="A51" s="256" t="s">
        <v>9</v>
      </c>
      <c r="B51" s="257">
        <f ca="1">IF('Terminal Value'!C45="",0,MAX(0,'Terminal Value'!C45))</f>
        <v>0</v>
      </c>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c r="AT51" s="75"/>
      <c r="AU51" s="75"/>
      <c r="AV51" s="75"/>
      <c r="AW51" s="75"/>
      <c r="AX51" s="75"/>
      <c r="AY51" s="75"/>
      <c r="AZ51" s="75"/>
      <c r="BA51" s="75"/>
      <c r="BB51" s="75"/>
      <c r="BC51" s="75"/>
      <c r="BD51" s="75"/>
      <c r="BE51" s="75"/>
      <c r="BF51" s="75"/>
      <c r="BG51" s="75"/>
      <c r="BH51" s="75"/>
      <c r="BI51" s="75"/>
      <c r="BJ51" s="75"/>
      <c r="BK51" s="75"/>
      <c r="BL51" s="75"/>
    </row>
    <row r="52" spans="1:65" ht="13.9" customHeight="1">
      <c r="A52" s="359" t="s">
        <v>161</v>
      </c>
      <c r="B52" s="251">
        <f ca="1">+IF(B51="",0,B51/(1+IF($B$20="",0,$B$20))^($B$19-$B$18))</f>
        <v>0</v>
      </c>
      <c r="C52" s="75"/>
      <c r="D52" s="94"/>
      <c r="E52" s="94"/>
      <c r="F52" s="94"/>
      <c r="G52" s="94"/>
      <c r="H52" s="94"/>
      <c r="I52" s="94"/>
      <c r="J52" s="94"/>
      <c r="K52" s="94"/>
      <c r="L52" s="94"/>
      <c r="M52" s="94"/>
      <c r="N52" s="94"/>
      <c r="O52" s="94"/>
      <c r="P52" s="94"/>
      <c r="Q52" s="94"/>
      <c r="R52" s="94"/>
      <c r="S52" s="94"/>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row>
    <row r="53" spans="1:65" ht="13.9" customHeight="1">
      <c r="A53" s="165"/>
      <c r="B53" s="130"/>
      <c r="C53" s="75"/>
      <c r="D53" s="94"/>
      <c r="E53" s="94"/>
      <c r="F53" s="94"/>
      <c r="G53" s="94"/>
      <c r="H53" s="94"/>
      <c r="I53" s="94"/>
      <c r="J53" s="94"/>
      <c r="K53" s="94"/>
      <c r="L53" s="94"/>
      <c r="M53" s="94"/>
      <c r="N53" s="94"/>
      <c r="O53" s="94"/>
      <c r="P53" s="94"/>
      <c r="Q53" s="94"/>
      <c r="R53" s="94"/>
      <c r="S53" s="94"/>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row>
    <row r="54" spans="1:65" s="253" customFormat="1" ht="13.9" customHeight="1">
      <c r="A54" s="262" t="s">
        <v>11</v>
      </c>
      <c r="B54" s="257">
        <f ca="1">SUM(OFFSET(C54,0,0,1,B$19-B$18+1))+IF(B51="",0,B51)</f>
        <v>0</v>
      </c>
      <c r="C54" s="264">
        <f>IF(C$28="","",IFERROR(C46-C40-C49-C50,""))</f>
        <v>0</v>
      </c>
      <c r="D54" s="264">
        <f t="shared" ref="D54:BL54" si="12">IF(D$28="","",IFERROR(D46-D40-D49-D50,""))</f>
        <v>0</v>
      </c>
      <c r="E54" s="264">
        <f t="shared" si="12"/>
        <v>0</v>
      </c>
      <c r="F54" s="264">
        <f t="shared" si="12"/>
        <v>0</v>
      </c>
      <c r="G54" s="264">
        <f t="shared" si="12"/>
        <v>0</v>
      </c>
      <c r="H54" s="264">
        <f t="shared" si="12"/>
        <v>0</v>
      </c>
      <c r="I54" s="264">
        <f t="shared" si="12"/>
        <v>0</v>
      </c>
      <c r="J54" s="264">
        <f t="shared" si="12"/>
        <v>0</v>
      </c>
      <c r="K54" s="264">
        <f t="shared" si="12"/>
        <v>0</v>
      </c>
      <c r="L54" s="264">
        <f t="shared" si="12"/>
        <v>0</v>
      </c>
      <c r="M54" s="264">
        <f t="shared" si="12"/>
        <v>0</v>
      </c>
      <c r="N54" s="264">
        <f t="shared" si="12"/>
        <v>0</v>
      </c>
      <c r="O54" s="264">
        <f t="shared" si="12"/>
        <v>0</v>
      </c>
      <c r="P54" s="264">
        <f t="shared" si="12"/>
        <v>0</v>
      </c>
      <c r="Q54" s="264">
        <f t="shared" si="12"/>
        <v>0</v>
      </c>
      <c r="R54" s="264">
        <f t="shared" si="12"/>
        <v>0</v>
      </c>
      <c r="S54" s="264">
        <f t="shared" si="12"/>
        <v>0</v>
      </c>
      <c r="T54" s="264">
        <f t="shared" si="12"/>
        <v>0</v>
      </c>
      <c r="U54" s="264">
        <f t="shared" si="12"/>
        <v>0</v>
      </c>
      <c r="V54" s="264">
        <f t="shared" si="12"/>
        <v>0</v>
      </c>
      <c r="W54" s="264">
        <f t="shared" si="12"/>
        <v>0</v>
      </c>
      <c r="X54" s="264">
        <f t="shared" si="12"/>
        <v>0</v>
      </c>
      <c r="Y54" s="264">
        <f t="shared" si="12"/>
        <v>0</v>
      </c>
      <c r="Z54" s="264">
        <f t="shared" si="12"/>
        <v>0</v>
      </c>
      <c r="AA54" s="264">
        <f t="shared" si="12"/>
        <v>0</v>
      </c>
      <c r="AB54" s="264">
        <f t="shared" si="12"/>
        <v>0</v>
      </c>
      <c r="AC54" s="264">
        <f t="shared" si="12"/>
        <v>0</v>
      </c>
      <c r="AD54" s="264">
        <f t="shared" si="12"/>
        <v>0</v>
      </c>
      <c r="AE54" s="264">
        <f t="shared" si="12"/>
        <v>0</v>
      </c>
      <c r="AF54" s="264">
        <f t="shared" si="12"/>
        <v>0</v>
      </c>
      <c r="AG54" s="264">
        <f t="shared" si="12"/>
        <v>0</v>
      </c>
      <c r="AH54" s="264">
        <f t="shared" si="12"/>
        <v>0</v>
      </c>
      <c r="AI54" s="264">
        <f t="shared" si="12"/>
        <v>0</v>
      </c>
      <c r="AJ54" s="264">
        <f t="shared" si="12"/>
        <v>0</v>
      </c>
      <c r="AK54" s="264">
        <f t="shared" si="12"/>
        <v>0</v>
      </c>
      <c r="AL54" s="264">
        <f t="shared" si="12"/>
        <v>0</v>
      </c>
      <c r="AM54" s="264">
        <f t="shared" si="12"/>
        <v>0</v>
      </c>
      <c r="AN54" s="264">
        <f t="shared" si="12"/>
        <v>0</v>
      </c>
      <c r="AO54" s="264">
        <f t="shared" si="12"/>
        <v>0</v>
      </c>
      <c r="AP54" s="264">
        <f t="shared" si="12"/>
        <v>0</v>
      </c>
      <c r="AQ54" s="264">
        <f t="shared" si="12"/>
        <v>0</v>
      </c>
      <c r="AR54" s="264">
        <f t="shared" si="12"/>
        <v>0</v>
      </c>
      <c r="AS54" s="264">
        <f t="shared" si="12"/>
        <v>0</v>
      </c>
      <c r="AT54" s="264">
        <f t="shared" si="12"/>
        <v>0</v>
      </c>
      <c r="AU54" s="264">
        <f t="shared" si="12"/>
        <v>0</v>
      </c>
      <c r="AV54" s="264">
        <f t="shared" si="12"/>
        <v>0</v>
      </c>
      <c r="AW54" s="264">
        <f t="shared" si="12"/>
        <v>0</v>
      </c>
      <c r="AX54" s="264">
        <f t="shared" si="12"/>
        <v>0</v>
      </c>
      <c r="AY54" s="264">
        <f t="shared" si="12"/>
        <v>0</v>
      </c>
      <c r="AZ54" s="264">
        <f t="shared" si="12"/>
        <v>0</v>
      </c>
      <c r="BA54" s="264">
        <f t="shared" si="12"/>
        <v>0</v>
      </c>
      <c r="BB54" s="264">
        <f t="shared" si="12"/>
        <v>0</v>
      </c>
      <c r="BC54" s="264">
        <f t="shared" si="12"/>
        <v>0</v>
      </c>
      <c r="BD54" s="264">
        <f t="shared" si="12"/>
        <v>0</v>
      </c>
      <c r="BE54" s="264">
        <f t="shared" si="12"/>
        <v>0</v>
      </c>
      <c r="BF54" s="264">
        <f t="shared" si="12"/>
        <v>0</v>
      </c>
      <c r="BG54" s="264">
        <f t="shared" si="12"/>
        <v>0</v>
      </c>
      <c r="BH54" s="264">
        <f t="shared" si="12"/>
        <v>0</v>
      </c>
      <c r="BI54" s="264">
        <f t="shared" si="12"/>
        <v>0</v>
      </c>
      <c r="BJ54" s="264">
        <f t="shared" si="12"/>
        <v>0</v>
      </c>
      <c r="BK54" s="264">
        <f t="shared" si="12"/>
        <v>0</v>
      </c>
      <c r="BL54" s="264">
        <f t="shared" si="12"/>
        <v>0</v>
      </c>
    </row>
    <row r="55" spans="1:65" s="253" customFormat="1" ht="13.9" customHeight="1">
      <c r="A55" s="262" t="s">
        <v>12</v>
      </c>
      <c r="B55" s="257">
        <f ca="1">SUM(OFFSET(C55,0,0,1,B$19-B$18+1))+IF(B52="",0,B52)</f>
        <v>0</v>
      </c>
      <c r="C55" s="264">
        <f t="shared" ref="C55:AH55" si="13">IF(C$28="","",C54/(1+IF($B$20="",0,$B$20))^(C28-$B$18))</f>
        <v>0</v>
      </c>
      <c r="D55" s="264">
        <f t="shared" si="13"/>
        <v>0</v>
      </c>
      <c r="E55" s="264">
        <f t="shared" si="13"/>
        <v>0</v>
      </c>
      <c r="F55" s="264">
        <f t="shared" si="13"/>
        <v>0</v>
      </c>
      <c r="G55" s="264">
        <f t="shared" si="13"/>
        <v>0</v>
      </c>
      <c r="H55" s="264">
        <f t="shared" si="13"/>
        <v>0</v>
      </c>
      <c r="I55" s="264">
        <f t="shared" si="13"/>
        <v>0</v>
      </c>
      <c r="J55" s="264">
        <f t="shared" si="13"/>
        <v>0</v>
      </c>
      <c r="K55" s="264">
        <f t="shared" si="13"/>
        <v>0</v>
      </c>
      <c r="L55" s="264">
        <f t="shared" si="13"/>
        <v>0</v>
      </c>
      <c r="M55" s="264">
        <f t="shared" si="13"/>
        <v>0</v>
      </c>
      <c r="N55" s="264">
        <f t="shared" si="13"/>
        <v>0</v>
      </c>
      <c r="O55" s="264">
        <f t="shared" si="13"/>
        <v>0</v>
      </c>
      <c r="P55" s="264">
        <f t="shared" si="13"/>
        <v>0</v>
      </c>
      <c r="Q55" s="264">
        <f t="shared" si="13"/>
        <v>0</v>
      </c>
      <c r="R55" s="264">
        <f t="shared" si="13"/>
        <v>0</v>
      </c>
      <c r="S55" s="264">
        <f t="shared" si="13"/>
        <v>0</v>
      </c>
      <c r="T55" s="264">
        <f t="shared" si="13"/>
        <v>0</v>
      </c>
      <c r="U55" s="264">
        <f t="shared" si="13"/>
        <v>0</v>
      </c>
      <c r="V55" s="264">
        <f t="shared" si="13"/>
        <v>0</v>
      </c>
      <c r="W55" s="264">
        <f t="shared" si="13"/>
        <v>0</v>
      </c>
      <c r="X55" s="264">
        <f t="shared" si="13"/>
        <v>0</v>
      </c>
      <c r="Y55" s="264">
        <f t="shared" si="13"/>
        <v>0</v>
      </c>
      <c r="Z55" s="264">
        <f t="shared" si="13"/>
        <v>0</v>
      </c>
      <c r="AA55" s="264">
        <f t="shared" si="13"/>
        <v>0</v>
      </c>
      <c r="AB55" s="264">
        <f t="shared" si="13"/>
        <v>0</v>
      </c>
      <c r="AC55" s="264">
        <f t="shared" si="13"/>
        <v>0</v>
      </c>
      <c r="AD55" s="264">
        <f t="shared" si="13"/>
        <v>0</v>
      </c>
      <c r="AE55" s="264">
        <f t="shared" si="13"/>
        <v>0</v>
      </c>
      <c r="AF55" s="264">
        <f t="shared" si="13"/>
        <v>0</v>
      </c>
      <c r="AG55" s="264">
        <f t="shared" si="13"/>
        <v>0</v>
      </c>
      <c r="AH55" s="264">
        <f t="shared" si="13"/>
        <v>0</v>
      </c>
      <c r="AI55" s="264">
        <f t="shared" ref="AI55:BL55" si="14">IF(AI$28="","",AI54/(1+IF($B$20="",0,$B$20))^(AI28-$B$18))</f>
        <v>0</v>
      </c>
      <c r="AJ55" s="264">
        <f t="shared" si="14"/>
        <v>0</v>
      </c>
      <c r="AK55" s="264">
        <f t="shared" si="14"/>
        <v>0</v>
      </c>
      <c r="AL55" s="264">
        <f t="shared" si="14"/>
        <v>0</v>
      </c>
      <c r="AM55" s="264">
        <f t="shared" si="14"/>
        <v>0</v>
      </c>
      <c r="AN55" s="264">
        <f t="shared" si="14"/>
        <v>0</v>
      </c>
      <c r="AO55" s="264">
        <f t="shared" si="14"/>
        <v>0</v>
      </c>
      <c r="AP55" s="264">
        <f t="shared" si="14"/>
        <v>0</v>
      </c>
      <c r="AQ55" s="264">
        <f t="shared" si="14"/>
        <v>0</v>
      </c>
      <c r="AR55" s="264">
        <f t="shared" si="14"/>
        <v>0</v>
      </c>
      <c r="AS55" s="264">
        <f t="shared" si="14"/>
        <v>0</v>
      </c>
      <c r="AT55" s="264">
        <f t="shared" si="14"/>
        <v>0</v>
      </c>
      <c r="AU55" s="264">
        <f t="shared" si="14"/>
        <v>0</v>
      </c>
      <c r="AV55" s="264">
        <f t="shared" si="14"/>
        <v>0</v>
      </c>
      <c r="AW55" s="264">
        <f t="shared" si="14"/>
        <v>0</v>
      </c>
      <c r="AX55" s="264">
        <f t="shared" si="14"/>
        <v>0</v>
      </c>
      <c r="AY55" s="264">
        <f t="shared" si="14"/>
        <v>0</v>
      </c>
      <c r="AZ55" s="264">
        <f t="shared" si="14"/>
        <v>0</v>
      </c>
      <c r="BA55" s="264">
        <f t="shared" si="14"/>
        <v>0</v>
      </c>
      <c r="BB55" s="264">
        <f t="shared" si="14"/>
        <v>0</v>
      </c>
      <c r="BC55" s="264">
        <f t="shared" si="14"/>
        <v>0</v>
      </c>
      <c r="BD55" s="264">
        <f t="shared" si="14"/>
        <v>0</v>
      </c>
      <c r="BE55" s="264">
        <f t="shared" si="14"/>
        <v>0</v>
      </c>
      <c r="BF55" s="264">
        <f t="shared" si="14"/>
        <v>0</v>
      </c>
      <c r="BG55" s="264">
        <f t="shared" si="14"/>
        <v>0</v>
      </c>
      <c r="BH55" s="264">
        <f t="shared" si="14"/>
        <v>0</v>
      </c>
      <c r="BI55" s="264">
        <f t="shared" si="14"/>
        <v>0</v>
      </c>
      <c r="BJ55" s="264">
        <f t="shared" si="14"/>
        <v>0</v>
      </c>
      <c r="BK55" s="264">
        <f t="shared" si="14"/>
        <v>0</v>
      </c>
      <c r="BL55" s="264">
        <f t="shared" si="14"/>
        <v>0</v>
      </c>
    </row>
    <row r="56" spans="1:65" s="253" customFormat="1" ht="13.9" customHeight="1">
      <c r="A56" s="262" t="s">
        <v>10</v>
      </c>
      <c r="B56" s="257">
        <f ca="1">IFERROR(OFFSET(C56,0,B$19-B$18,1,1),)+IF(B52="",0,B52)</f>
        <v>0</v>
      </c>
      <c r="C56" s="265">
        <f>IF(C$28="","",SUM($C$55:C55))</f>
        <v>0</v>
      </c>
      <c r="D56" s="265">
        <f>IF(D$28="","",SUM($C$55:D55))</f>
        <v>0</v>
      </c>
      <c r="E56" s="265">
        <f>IF(E$28="","",SUM($C$55:E55))</f>
        <v>0</v>
      </c>
      <c r="F56" s="265">
        <f>IF(F$28="","",SUM($C$55:F55))</f>
        <v>0</v>
      </c>
      <c r="G56" s="265">
        <f>IF(G$28="","",SUM($C$55:G55))</f>
        <v>0</v>
      </c>
      <c r="H56" s="265">
        <f>IF(H$28="","",SUM($C$55:H55))</f>
        <v>0</v>
      </c>
      <c r="I56" s="265">
        <f>IF(I$28="","",SUM($C$55:I55))</f>
        <v>0</v>
      </c>
      <c r="J56" s="265">
        <f>IF(J$28="","",SUM($C$55:J55))</f>
        <v>0</v>
      </c>
      <c r="K56" s="265">
        <f>IF(K$28="","",SUM($C$55:K55))</f>
        <v>0</v>
      </c>
      <c r="L56" s="265">
        <f>IF(L$28="","",SUM($C$55:L55))</f>
        <v>0</v>
      </c>
      <c r="M56" s="265">
        <f>IF(M$28="","",SUM($C$55:M55))</f>
        <v>0</v>
      </c>
      <c r="N56" s="265">
        <f>IF(N$28="","",SUM($C$55:N55))</f>
        <v>0</v>
      </c>
      <c r="O56" s="265">
        <f>IF(O$28="","",SUM($C$55:O55))</f>
        <v>0</v>
      </c>
      <c r="P56" s="265">
        <f>IF(P$28="","",SUM($C$55:P55))</f>
        <v>0</v>
      </c>
      <c r="Q56" s="265">
        <f>IF(Q$28="","",SUM($C$55:Q55))</f>
        <v>0</v>
      </c>
      <c r="R56" s="265">
        <f>IF(R$28="","",SUM($C$55:R55))</f>
        <v>0</v>
      </c>
      <c r="S56" s="265">
        <f>IF(S$28="","",SUM($C$55:S55))</f>
        <v>0</v>
      </c>
      <c r="T56" s="265">
        <f>IF(T$28="","",SUM($C$55:T55))</f>
        <v>0</v>
      </c>
      <c r="U56" s="265">
        <f>IF(U$28="","",SUM($C$55:U55))</f>
        <v>0</v>
      </c>
      <c r="V56" s="265">
        <f>IF(V$28="","",SUM($C$55:V55))</f>
        <v>0</v>
      </c>
      <c r="W56" s="265">
        <f>IF(W$28="","",SUM($C$55:W55))</f>
        <v>0</v>
      </c>
      <c r="X56" s="265">
        <f>IF(X$28="","",SUM($C$55:X55))</f>
        <v>0</v>
      </c>
      <c r="Y56" s="265">
        <f>IF(Y$28="","",SUM($C$55:Y55))</f>
        <v>0</v>
      </c>
      <c r="Z56" s="265">
        <f>IF(Z$28="","",SUM($C$55:Z55))</f>
        <v>0</v>
      </c>
      <c r="AA56" s="265">
        <f>IF(AA$28="","",SUM($C$55:AA55))</f>
        <v>0</v>
      </c>
      <c r="AB56" s="265">
        <f>IF(AB$28="","",SUM($C$55:AB55))</f>
        <v>0</v>
      </c>
      <c r="AC56" s="265">
        <f>IF(AC$28="","",SUM($C$55:AC55))</f>
        <v>0</v>
      </c>
      <c r="AD56" s="265">
        <f>IF(AD$28="","",SUM($C$55:AD55))</f>
        <v>0</v>
      </c>
      <c r="AE56" s="265">
        <f>IF(AE$28="","",SUM($C$55:AE55))</f>
        <v>0</v>
      </c>
      <c r="AF56" s="265">
        <f>IF(AF$28="","",SUM($C$55:AF55))</f>
        <v>0</v>
      </c>
      <c r="AG56" s="265">
        <f>IF(AG$28="","",SUM($C$55:AG55))</f>
        <v>0</v>
      </c>
      <c r="AH56" s="265">
        <f>IF(AH$28="","",SUM($C$55:AH55))</f>
        <v>0</v>
      </c>
      <c r="AI56" s="265">
        <f>IF(AI$28="","",SUM($C$55:AI55))</f>
        <v>0</v>
      </c>
      <c r="AJ56" s="265">
        <f>IF(AJ$28="","",SUM($C$55:AJ55))</f>
        <v>0</v>
      </c>
      <c r="AK56" s="265">
        <f>IF(AK$28="","",SUM($C$55:AK55))</f>
        <v>0</v>
      </c>
      <c r="AL56" s="265">
        <f>IF(AL$28="","",SUM($C$55:AL55))</f>
        <v>0</v>
      </c>
      <c r="AM56" s="265">
        <f>IF(AM$28="","",SUM($C$55:AM55))</f>
        <v>0</v>
      </c>
      <c r="AN56" s="265">
        <f>IF(AN$28="","",SUM($C$55:AN55))</f>
        <v>0</v>
      </c>
      <c r="AO56" s="265">
        <f>IF(AO$28="","",SUM($C$55:AO55))</f>
        <v>0</v>
      </c>
      <c r="AP56" s="265">
        <f>IF(AP$28="","",SUM($C$55:AP55))</f>
        <v>0</v>
      </c>
      <c r="AQ56" s="265">
        <f>IF(AQ$28="","",SUM($C$55:AQ55))</f>
        <v>0</v>
      </c>
      <c r="AR56" s="265">
        <f>IF(AR$28="","",SUM($C$55:AR55))</f>
        <v>0</v>
      </c>
      <c r="AS56" s="265">
        <f>IF(AS$28="","",SUM($C$55:AS55))</f>
        <v>0</v>
      </c>
      <c r="AT56" s="265">
        <f>IF(AT$28="","",SUM($C$55:AT55))</f>
        <v>0</v>
      </c>
      <c r="AU56" s="265">
        <f>IF(AU$28="","",SUM($C$55:AU55))</f>
        <v>0</v>
      </c>
      <c r="AV56" s="265">
        <f>IF(AV$28="","",SUM($C$55:AV55))</f>
        <v>0</v>
      </c>
      <c r="AW56" s="265">
        <f>IF(AW$28="","",SUM($C$55:AW55))</f>
        <v>0</v>
      </c>
      <c r="AX56" s="265">
        <f>IF(AX$28="","",SUM($C$55:AX55))</f>
        <v>0</v>
      </c>
      <c r="AY56" s="265">
        <f>IF(AY$28="","",SUM($C$55:AY55))</f>
        <v>0</v>
      </c>
      <c r="AZ56" s="265">
        <f>IF(AZ$28="","",SUM($C$55:AZ55))</f>
        <v>0</v>
      </c>
      <c r="BA56" s="265">
        <f>IF(BA$28="","",SUM($C$55:BA55))</f>
        <v>0</v>
      </c>
      <c r="BB56" s="265">
        <f>IF(BB$28="","",SUM($C$55:BB55))</f>
        <v>0</v>
      </c>
      <c r="BC56" s="265">
        <f>IF(BC$28="","",SUM($C$55:BC55))</f>
        <v>0</v>
      </c>
      <c r="BD56" s="265">
        <f>IF(BD$28="","",SUM($C$55:BD55))</f>
        <v>0</v>
      </c>
      <c r="BE56" s="265">
        <f>IF(BE$28="","",SUM($C$55:BE55))</f>
        <v>0</v>
      </c>
      <c r="BF56" s="265">
        <f>IF(BF$28="","",SUM($C$55:BF55))</f>
        <v>0</v>
      </c>
      <c r="BG56" s="265">
        <f>IF(BG$28="","",SUM($C$55:BG55))</f>
        <v>0</v>
      </c>
      <c r="BH56" s="265">
        <f>IF(BH$28="","",SUM($C$55:BH55))</f>
        <v>0</v>
      </c>
      <c r="BI56" s="265">
        <f>IF(BI$28="","",SUM($C$55:BI55))</f>
        <v>0</v>
      </c>
      <c r="BJ56" s="265">
        <f>IF(BJ$28="","",SUM($C$55:BJ55))</f>
        <v>0</v>
      </c>
      <c r="BK56" s="265">
        <f>IF(BK$28="","",SUM($C$55:BK55))</f>
        <v>0</v>
      </c>
      <c r="BL56" s="265">
        <f>IF(BL$28="","",SUM($C$55:BL55))</f>
        <v>0</v>
      </c>
    </row>
    <row r="57" spans="1:65" ht="13.9" customHeight="1">
      <c r="A57" s="123" t="s">
        <v>329</v>
      </c>
      <c r="B57" s="95"/>
      <c r="C57" s="266"/>
      <c r="D57" s="266"/>
      <c r="E57" s="266"/>
      <c r="F57" s="266"/>
      <c r="G57" s="266"/>
      <c r="H57" s="266"/>
      <c r="I57" s="266"/>
      <c r="J57" s="266"/>
      <c r="K57" s="266"/>
      <c r="L57" s="266"/>
      <c r="M57" s="266"/>
      <c r="N57" s="266"/>
      <c r="O57" s="266"/>
      <c r="P57" s="266"/>
      <c r="Q57" s="266"/>
      <c r="R57" s="266"/>
      <c r="S57" s="266"/>
      <c r="T57" s="266"/>
      <c r="U57" s="266"/>
      <c r="V57" s="266"/>
      <c r="W57" s="266"/>
      <c r="X57" s="266"/>
      <c r="Y57" s="266"/>
      <c r="Z57" s="266"/>
      <c r="AA57" s="266"/>
      <c r="AB57" s="266"/>
      <c r="AC57" s="266"/>
      <c r="AD57" s="266"/>
      <c r="AE57" s="266"/>
      <c r="AF57" s="266"/>
      <c r="AG57" s="266"/>
      <c r="AH57" s="266"/>
      <c r="AI57" s="266"/>
      <c r="AJ57" s="266"/>
      <c r="AK57" s="266"/>
      <c r="AL57" s="266"/>
      <c r="AM57" s="266"/>
      <c r="AN57" s="266"/>
      <c r="AO57" s="266"/>
      <c r="AP57" s="266"/>
      <c r="AQ57" s="266"/>
      <c r="AR57" s="266"/>
      <c r="AS57" s="266"/>
      <c r="AT57" s="266"/>
      <c r="AU57" s="266"/>
      <c r="AV57" s="266"/>
      <c r="AW57" s="266"/>
      <c r="AX57" s="266"/>
      <c r="AY57" s="266"/>
      <c r="AZ57" s="266"/>
      <c r="BA57" s="266"/>
      <c r="BB57" s="266"/>
      <c r="BC57" s="266"/>
      <c r="BD57" s="266"/>
      <c r="BE57" s="266"/>
      <c r="BF57" s="266"/>
      <c r="BG57" s="266"/>
      <c r="BH57" s="266"/>
      <c r="BI57" s="266"/>
      <c r="BJ57" s="266"/>
      <c r="BK57" s="266"/>
      <c r="BL57" s="266"/>
      <c r="BM57"/>
    </row>
    <row r="58" spans="1:65" ht="13.9" customHeight="1">
      <c r="A58" s="355"/>
      <c r="B58" s="266"/>
      <c r="C58" s="266"/>
      <c r="D58" s="266"/>
      <c r="E58" s="266"/>
      <c r="F58" s="266"/>
      <c r="G58" s="266"/>
      <c r="H58" s="266"/>
      <c r="I58" s="266"/>
      <c r="J58" s="266"/>
      <c r="K58" s="266"/>
      <c r="L58" s="266"/>
      <c r="M58" s="266"/>
      <c r="N58" s="266"/>
      <c r="O58" s="266"/>
      <c r="P58" s="266"/>
      <c r="Q58" s="266"/>
      <c r="R58" s="266"/>
      <c r="S58" s="266"/>
      <c r="T58" s="266"/>
      <c r="U58" s="266"/>
      <c r="V58" s="266"/>
      <c r="W58" s="266"/>
      <c r="X58" s="266"/>
      <c r="Y58" s="266"/>
      <c r="Z58" s="266"/>
      <c r="AA58" s="266"/>
      <c r="AB58" s="266"/>
      <c r="AC58" s="266"/>
      <c r="AD58" s="266"/>
      <c r="AE58" s="266"/>
      <c r="AF58" s="266"/>
      <c r="AG58" s="266"/>
      <c r="AH58" s="266"/>
      <c r="AI58" s="266"/>
      <c r="AJ58" s="266"/>
      <c r="AK58" s="266"/>
      <c r="AL58" s="266"/>
      <c r="AM58" s="266"/>
      <c r="AN58" s="266"/>
      <c r="AO58" s="266"/>
      <c r="AP58" s="266"/>
      <c r="AQ58" s="266"/>
      <c r="AR58" s="266"/>
      <c r="AS58" s="266"/>
      <c r="AT58" s="266"/>
      <c r="AU58" s="266"/>
      <c r="AV58" s="266"/>
      <c r="AW58" s="266"/>
      <c r="AX58" s="266"/>
      <c r="AY58" s="266"/>
      <c r="AZ58" s="266"/>
      <c r="BA58" s="266"/>
      <c r="BB58" s="266"/>
      <c r="BC58" s="266"/>
      <c r="BD58" s="266"/>
      <c r="BE58" s="266"/>
      <c r="BF58" s="266"/>
      <c r="BG58" s="266"/>
      <c r="BH58" s="266"/>
      <c r="BI58" s="266"/>
      <c r="BJ58" s="266"/>
      <c r="BK58" s="266"/>
      <c r="BL58" s="266"/>
      <c r="BM58"/>
    </row>
    <row r="59" spans="1:65" s="253" customFormat="1" ht="13.9" customHeight="1">
      <c r="A59" s="267" t="s">
        <v>49</v>
      </c>
      <c r="B59" s="268">
        <f ca="1">B56</f>
        <v>0</v>
      </c>
      <c r="C59" s="266"/>
      <c r="D59" s="266"/>
      <c r="E59" s="266"/>
      <c r="F59" s="266"/>
      <c r="G59" s="266"/>
      <c r="H59" s="266"/>
      <c r="I59" s="266"/>
      <c r="J59" s="266"/>
      <c r="K59" s="266"/>
      <c r="L59" s="266"/>
      <c r="M59" s="266"/>
      <c r="N59" s="266"/>
      <c r="O59" s="266"/>
      <c r="P59" s="266"/>
      <c r="Q59" s="266"/>
      <c r="R59" s="266"/>
      <c r="S59" s="266"/>
      <c r="T59" s="266"/>
      <c r="U59" s="266"/>
      <c r="V59" s="266"/>
      <c r="W59" s="266"/>
      <c r="X59" s="266"/>
      <c r="Y59" s="266"/>
      <c r="Z59" s="266"/>
      <c r="AA59" s="266"/>
      <c r="AB59" s="266"/>
      <c r="AC59" s="266"/>
      <c r="AD59" s="266"/>
      <c r="AE59" s="266"/>
      <c r="AF59" s="266"/>
      <c r="AG59" s="266"/>
      <c r="AH59" s="266"/>
      <c r="AI59" s="266"/>
      <c r="AJ59" s="266"/>
      <c r="AK59" s="266"/>
      <c r="AL59" s="266"/>
      <c r="AM59" s="266"/>
      <c r="AN59" s="266"/>
      <c r="AO59" s="266"/>
      <c r="AP59" s="266"/>
      <c r="AQ59" s="266"/>
      <c r="AR59" s="266"/>
      <c r="AS59" s="266"/>
      <c r="AT59" s="266"/>
      <c r="AU59" s="266"/>
      <c r="AV59" s="266"/>
      <c r="AW59" s="266"/>
      <c r="AX59" s="266"/>
      <c r="AY59" s="266"/>
      <c r="AZ59" s="266"/>
      <c r="BA59" s="266"/>
      <c r="BB59" s="266"/>
      <c r="BC59" s="266"/>
      <c r="BD59" s="266"/>
      <c r="BE59" s="266"/>
      <c r="BF59" s="266"/>
      <c r="BG59" s="266"/>
      <c r="BH59" s="266"/>
      <c r="BI59" s="266"/>
      <c r="BJ59" s="266"/>
      <c r="BK59" s="266"/>
      <c r="BL59" s="266"/>
    </row>
    <row r="60" spans="1:65" ht="13.9" customHeight="1">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46"/>
    </row>
    <row r="61" spans="1:65" ht="13.9" customHeight="1">
      <c r="A61" s="402" t="s">
        <v>341</v>
      </c>
      <c r="B61" s="268" t="str">
        <f ca="1">IFERROR('Factual scenario'!B108/('Counterfactual scenario'!B59-'Factual scenario'!B88),"")</f>
        <v/>
      </c>
      <c r="C61" s="269"/>
      <c r="D61" s="183"/>
      <c r="E61" s="183"/>
      <c r="F61" s="183"/>
      <c r="L61" s="97"/>
      <c r="M61" s="97"/>
      <c r="N61" s="97"/>
      <c r="O61" s="97"/>
      <c r="P61" s="97"/>
      <c r="Q61" s="97"/>
      <c r="R61" s="97"/>
      <c r="S61" s="97"/>
      <c r="T61" s="97"/>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46"/>
    </row>
    <row r="62" spans="1:65" ht="13.9" customHeight="1">
      <c r="A62" s="165"/>
      <c r="B62" s="169"/>
      <c r="C62" s="270"/>
      <c r="D62" s="270"/>
      <c r="E62" s="270"/>
      <c r="F62" s="270"/>
      <c r="G62" s="271"/>
      <c r="H62" s="271"/>
      <c r="I62" s="271"/>
      <c r="J62" s="271"/>
      <c r="K62" s="271"/>
      <c r="L62" s="271"/>
      <c r="M62" s="271"/>
      <c r="N62" s="271"/>
      <c r="O62" s="271"/>
      <c r="P62" s="271"/>
      <c r="Q62" s="271"/>
      <c r="R62" s="271"/>
      <c r="S62" s="271"/>
      <c r="T62" s="271" t="s">
        <v>66</v>
      </c>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46"/>
    </row>
    <row r="63" spans="1:65" ht="13.9" customHeight="1">
      <c r="A63" s="240"/>
      <c r="C63" s="183"/>
      <c r="D63" s="183"/>
      <c r="E63" s="183"/>
      <c r="F63" s="183"/>
      <c r="G63" t="s">
        <v>66</v>
      </c>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1"/>
      <c r="AX63" s="51"/>
      <c r="AY63" s="51"/>
      <c r="AZ63" s="51"/>
      <c r="BA63" s="51"/>
      <c r="BB63" s="51"/>
      <c r="BC63" s="51"/>
      <c r="BD63" s="51"/>
      <c r="BE63" s="51"/>
      <c r="BF63" s="51"/>
      <c r="BG63" s="51"/>
      <c r="BH63" s="51"/>
      <c r="BI63" s="51"/>
      <c r="BJ63" s="51"/>
      <c r="BK63" s="51"/>
      <c r="BL63" s="51"/>
      <c r="BM63" s="46"/>
    </row>
    <row r="64" spans="1:65" ht="13.9" customHeight="1">
      <c r="E64" t="s">
        <v>66</v>
      </c>
      <c r="Q64" t="s">
        <v>66</v>
      </c>
      <c r="U64" s="51"/>
      <c r="V64" s="51"/>
      <c r="W64" s="51"/>
      <c r="X64" s="51"/>
      <c r="Y64" s="51"/>
      <c r="Z64" s="51"/>
      <c r="AA64" s="51"/>
      <c r="AB64" s="51"/>
      <c r="AC64" s="51"/>
      <c r="AD64" s="51"/>
      <c r="AE64" s="51"/>
      <c r="AF64" s="51"/>
      <c r="AG64" s="51"/>
      <c r="AH64" s="51"/>
      <c r="AI64" s="51"/>
      <c r="AJ64" s="51"/>
      <c r="AK64" s="51"/>
      <c r="AL64" s="51"/>
      <c r="AM64" s="51"/>
      <c r="AN64" s="51"/>
      <c r="AO64" s="51"/>
      <c r="AP64" s="51"/>
      <c r="AQ64" s="51"/>
      <c r="AR64" s="51"/>
      <c r="AS64" s="51"/>
      <c r="AT64" s="51"/>
      <c r="AU64" s="51"/>
      <c r="AV64" s="51"/>
      <c r="AW64" s="51"/>
      <c r="AX64" s="51"/>
      <c r="AY64" s="51"/>
      <c r="AZ64" s="51"/>
      <c r="BA64" s="51"/>
      <c r="BB64" s="51"/>
      <c r="BC64" s="51"/>
      <c r="BD64" s="51"/>
      <c r="BE64" s="51"/>
      <c r="BF64" s="51"/>
      <c r="BG64" s="51"/>
      <c r="BH64" s="51"/>
      <c r="BI64" s="51"/>
      <c r="BJ64" s="51"/>
      <c r="BK64" s="51"/>
      <c r="BL64" s="51"/>
      <c r="BM64" s="46"/>
    </row>
    <row r="65" spans="19:65" ht="13.9" customHeight="1">
      <c r="S65" t="s">
        <v>66</v>
      </c>
      <c r="U65" s="51" t="s">
        <v>66</v>
      </c>
      <c r="V65" s="51" t="s">
        <v>66</v>
      </c>
      <c r="W65" s="51" t="s">
        <v>66</v>
      </c>
      <c r="X65" s="51" t="s">
        <v>66</v>
      </c>
      <c r="Y65" s="51" t="s">
        <v>66</v>
      </c>
      <c r="Z65" s="51" t="s">
        <v>66</v>
      </c>
      <c r="AA65" s="51" t="s">
        <v>66</v>
      </c>
      <c r="AB65" s="51" t="s">
        <v>66</v>
      </c>
      <c r="AC65" s="51" t="s">
        <v>66</v>
      </c>
      <c r="AD65" s="51" t="s">
        <v>66</v>
      </c>
      <c r="AE65" s="51" t="s">
        <v>66</v>
      </c>
      <c r="AF65" s="51" t="s">
        <v>66</v>
      </c>
      <c r="AG65" s="51" t="s">
        <v>66</v>
      </c>
      <c r="AH65" s="51" t="s">
        <v>66</v>
      </c>
      <c r="AI65" s="51" t="s">
        <v>66</v>
      </c>
      <c r="AJ65" s="51" t="s">
        <v>66</v>
      </c>
      <c r="AK65" s="51" t="s">
        <v>66</v>
      </c>
      <c r="AL65" s="51" t="s">
        <v>66</v>
      </c>
      <c r="AM65" s="51" t="s">
        <v>66</v>
      </c>
      <c r="AN65" s="51" t="s">
        <v>66</v>
      </c>
      <c r="AO65" s="51" t="s">
        <v>66</v>
      </c>
      <c r="AP65" s="51" t="s">
        <v>66</v>
      </c>
      <c r="AQ65" s="51" t="s">
        <v>66</v>
      </c>
      <c r="AR65" s="51" t="s">
        <v>66</v>
      </c>
      <c r="AS65" s="51" t="s">
        <v>66</v>
      </c>
      <c r="AT65" s="51" t="s">
        <v>66</v>
      </c>
      <c r="AU65" s="51" t="s">
        <v>66</v>
      </c>
      <c r="AV65" s="51" t="s">
        <v>66</v>
      </c>
      <c r="AW65" s="51" t="s">
        <v>66</v>
      </c>
      <c r="AX65" s="51" t="s">
        <v>66</v>
      </c>
      <c r="AY65" s="51" t="s">
        <v>66</v>
      </c>
      <c r="AZ65" s="51" t="s">
        <v>66</v>
      </c>
      <c r="BA65" s="51" t="s">
        <v>66</v>
      </c>
      <c r="BB65" s="51" t="s">
        <v>66</v>
      </c>
      <c r="BC65" s="51" t="s">
        <v>66</v>
      </c>
      <c r="BD65" s="51" t="s">
        <v>66</v>
      </c>
      <c r="BE65" s="51" t="s">
        <v>66</v>
      </c>
      <c r="BF65" s="51" t="s">
        <v>66</v>
      </c>
      <c r="BG65" s="51" t="s">
        <v>66</v>
      </c>
      <c r="BH65" s="51" t="s">
        <v>66</v>
      </c>
      <c r="BI65" s="51" t="s">
        <v>66</v>
      </c>
      <c r="BJ65" s="51" t="s">
        <v>66</v>
      </c>
      <c r="BK65" s="51" t="s">
        <v>66</v>
      </c>
      <c r="BL65" s="51" t="s">
        <v>66</v>
      </c>
      <c r="BM65" s="46" t="s">
        <v>66</v>
      </c>
    </row>
    <row r="66" spans="19:65" ht="13.9" customHeight="1">
      <c r="U66" s="51"/>
      <c r="V66" s="51"/>
      <c r="W66" s="51"/>
      <c r="X66" s="51"/>
      <c r="Y66" s="51"/>
      <c r="Z66" s="51"/>
      <c r="AA66" s="51"/>
      <c r="AB66" s="51"/>
      <c r="AC66" s="51"/>
      <c r="AD66" s="51"/>
      <c r="AE66" s="51"/>
      <c r="AF66" s="51"/>
      <c r="AG66" s="51"/>
      <c r="AH66" s="51"/>
      <c r="AI66" s="51"/>
      <c r="AJ66" s="51"/>
      <c r="AK66" s="51"/>
      <c r="AL66" s="51"/>
      <c r="AM66" s="51"/>
      <c r="AN66" s="51"/>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row>
  </sheetData>
  <sheetProtection algorithmName="SHA-512" hashValue="N3fga3oYv9HVXLM65yBJmuewEHQGikybMlE/+m03LzoNommETWbyxzdqQRYlxYCqCJHOzAS2SNfckAPnc1gGnw==" saltValue="hn5XRKlPFhfbqJw1NksdSA==" spinCount="100000" sheet="1" formatCells="0"/>
  <mergeCells count="3">
    <mergeCell ref="D2:D4"/>
    <mergeCell ref="C20:E20"/>
    <mergeCell ref="C21:E24"/>
  </mergeCells>
  <conditionalFormatting sqref="C8:BL19 C1:BL1 C25:BL103 C20:C21 F20:BL24">
    <cfRule type="expression" dxfId="13" priority="4">
      <formula>C$28=""</formula>
    </cfRule>
  </conditionalFormatting>
  <pageMargins left="0.7" right="0.7" top="0.75" bottom="0.75" header="0.3" footer="0.3"/>
  <pageSetup paperSize="8" scale="3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N306"/>
  <sheetViews>
    <sheetView showGridLines="0" zoomScaleNormal="100" workbookViewId="0">
      <pane ySplit="1" topLeftCell="A2" activePane="bottomLeft" state="frozen"/>
      <selection pane="bottomLeft"/>
    </sheetView>
  </sheetViews>
  <sheetFormatPr defaultColWidth="8.7109375" defaultRowHeight="15" outlineLevelRow="1"/>
  <cols>
    <col min="1" max="1" width="50.5703125" style="28" customWidth="1"/>
    <col min="2" max="2" width="14.28515625" style="28" customWidth="1"/>
    <col min="3" max="3" width="14.28515625" style="29" customWidth="1"/>
    <col min="4" max="65" width="10.7109375" style="28" customWidth="1"/>
    <col min="66" max="16384" width="8.7109375" style="28"/>
  </cols>
  <sheetData>
    <row r="1" spans="1:66" s="261" customFormat="1" ht="15" customHeight="1" thickBot="1">
      <c r="D1" s="350">
        <f>'Factual scenario'!C34</f>
        <v>2024</v>
      </c>
      <c r="E1" s="350">
        <f>'Factual scenario'!D34</f>
        <v>2025</v>
      </c>
      <c r="F1" s="350">
        <f>'Factual scenario'!E34</f>
        <v>2026</v>
      </c>
      <c r="G1" s="350">
        <f>'Factual scenario'!F34</f>
        <v>2027</v>
      </c>
      <c r="H1" s="350">
        <f>'Factual scenario'!G34</f>
        <v>2028</v>
      </c>
      <c r="I1" s="350">
        <f>'Factual scenario'!H34</f>
        <v>2029</v>
      </c>
      <c r="J1" s="350">
        <f>'Factual scenario'!I34</f>
        <v>2030</v>
      </c>
      <c r="K1" s="350">
        <f>'Factual scenario'!J34</f>
        <v>2031</v>
      </c>
      <c r="L1" s="350">
        <f>'Factual scenario'!K34</f>
        <v>2032</v>
      </c>
      <c r="M1" s="350">
        <f>'Factual scenario'!L34</f>
        <v>2033</v>
      </c>
      <c r="N1" s="350">
        <f>'Factual scenario'!M34</f>
        <v>2034</v>
      </c>
      <c r="O1" s="350">
        <f>'Factual scenario'!N34</f>
        <v>2035</v>
      </c>
      <c r="P1" s="350">
        <f>'Factual scenario'!O34</f>
        <v>2036</v>
      </c>
      <c r="Q1" s="350">
        <f>'Factual scenario'!P34</f>
        <v>2037</v>
      </c>
      <c r="R1" s="350">
        <f>'Factual scenario'!Q34</f>
        <v>2038</v>
      </c>
      <c r="S1" s="350">
        <f>'Factual scenario'!R34</f>
        <v>2039</v>
      </c>
      <c r="T1" s="350">
        <f>'Factual scenario'!S34</f>
        <v>2040</v>
      </c>
      <c r="U1" s="350">
        <f>'Factual scenario'!T34</f>
        <v>2041</v>
      </c>
      <c r="V1" s="350">
        <f>'Factual scenario'!U34</f>
        <v>2042</v>
      </c>
      <c r="W1" s="350">
        <f>'Factual scenario'!V34</f>
        <v>2043</v>
      </c>
      <c r="X1" s="350">
        <f>'Factual scenario'!W34</f>
        <v>2044</v>
      </c>
      <c r="Y1" s="350">
        <f>'Factual scenario'!X34</f>
        <v>2045</v>
      </c>
      <c r="Z1" s="350">
        <f>'Factual scenario'!Y34</f>
        <v>2046</v>
      </c>
      <c r="AA1" s="350">
        <f>'Factual scenario'!Z34</f>
        <v>2047</v>
      </c>
      <c r="AB1" s="350">
        <f>'Factual scenario'!AA34</f>
        <v>2048</v>
      </c>
      <c r="AC1" s="350">
        <f>'Factual scenario'!AB34</f>
        <v>2049</v>
      </c>
      <c r="AD1" s="350">
        <f>'Factual scenario'!AC34</f>
        <v>2050</v>
      </c>
      <c r="AE1" s="350">
        <f>'Factual scenario'!AD34</f>
        <v>2051</v>
      </c>
      <c r="AF1" s="350">
        <f>'Factual scenario'!AE34</f>
        <v>2052</v>
      </c>
      <c r="AG1" s="350">
        <f>'Factual scenario'!AF34</f>
        <v>2053</v>
      </c>
      <c r="AH1" s="350">
        <f>'Factual scenario'!AG34</f>
        <v>2054</v>
      </c>
      <c r="AI1" s="350">
        <f>'Factual scenario'!AH34</f>
        <v>2055</v>
      </c>
      <c r="AJ1" s="350">
        <f>'Factual scenario'!AI34</f>
        <v>2056</v>
      </c>
      <c r="AK1" s="350">
        <f>'Factual scenario'!AJ34</f>
        <v>2057</v>
      </c>
      <c r="AL1" s="350">
        <f>'Factual scenario'!AK34</f>
        <v>2058</v>
      </c>
      <c r="AM1" s="350">
        <f>'Factual scenario'!AL34</f>
        <v>2059</v>
      </c>
      <c r="AN1" s="350">
        <f>'Factual scenario'!AM34</f>
        <v>2060</v>
      </c>
      <c r="AO1" s="350">
        <f>'Factual scenario'!AN34</f>
        <v>2061</v>
      </c>
      <c r="AP1" s="350">
        <f>'Factual scenario'!AO34</f>
        <v>2062</v>
      </c>
      <c r="AQ1" s="350">
        <f>'Factual scenario'!AP34</f>
        <v>2063</v>
      </c>
      <c r="AR1" s="350">
        <f>'Factual scenario'!AQ34</f>
        <v>2064</v>
      </c>
      <c r="AS1" s="350">
        <f>'Factual scenario'!AR34</f>
        <v>2065</v>
      </c>
      <c r="AT1" s="350">
        <f>'Factual scenario'!AS34</f>
        <v>2066</v>
      </c>
      <c r="AU1" s="350">
        <f>'Factual scenario'!AT34</f>
        <v>2067</v>
      </c>
      <c r="AV1" s="350">
        <f>'Factual scenario'!AU34</f>
        <v>2068</v>
      </c>
      <c r="AW1" s="350">
        <f>'Factual scenario'!AV34</f>
        <v>2069</v>
      </c>
      <c r="AX1" s="350">
        <f>'Factual scenario'!AW34</f>
        <v>2070</v>
      </c>
      <c r="AY1" s="350">
        <f>'Factual scenario'!AX34</f>
        <v>2071</v>
      </c>
      <c r="AZ1" s="350">
        <f>'Factual scenario'!AY34</f>
        <v>2072</v>
      </c>
      <c r="BA1" s="350">
        <f>'Factual scenario'!AZ34</f>
        <v>2073</v>
      </c>
      <c r="BB1" s="350">
        <f>'Factual scenario'!BA34</f>
        <v>2074</v>
      </c>
      <c r="BC1" s="350">
        <f>'Factual scenario'!BB34</f>
        <v>2075</v>
      </c>
      <c r="BD1" s="350">
        <f>'Factual scenario'!BC34</f>
        <v>2076</v>
      </c>
      <c r="BE1" s="350">
        <f>'Factual scenario'!BD34</f>
        <v>2077</v>
      </c>
      <c r="BF1" s="350">
        <f>'Factual scenario'!BE34</f>
        <v>2078</v>
      </c>
      <c r="BG1" s="350">
        <f>'Factual scenario'!BF34</f>
        <v>2079</v>
      </c>
      <c r="BH1" s="350">
        <f>'Factual scenario'!BG34</f>
        <v>2080</v>
      </c>
      <c r="BI1" s="350">
        <f>'Factual scenario'!BH34</f>
        <v>2081</v>
      </c>
      <c r="BJ1" s="350">
        <f>'Factual scenario'!BI34</f>
        <v>2082</v>
      </c>
      <c r="BK1" s="350">
        <f>'Factual scenario'!BJ34</f>
        <v>2083</v>
      </c>
      <c r="BL1" s="350">
        <f>'Factual scenario'!BK34</f>
        <v>2084</v>
      </c>
      <c r="BM1" s="350">
        <f>'Factual scenario'!BL34</f>
        <v>2085</v>
      </c>
    </row>
    <row r="2" spans="1:66" s="165" customFormat="1" ht="13.9" customHeight="1">
      <c r="A2" s="164" t="s">
        <v>2</v>
      </c>
      <c r="B2" s="374" t="str">
        <f>IF(Summary!B2="","",Summary!B2)</f>
        <v/>
      </c>
      <c r="D2" s="440" t="s">
        <v>60</v>
      </c>
      <c r="E2" s="166" t="s">
        <v>91</v>
      </c>
      <c r="F2" s="167"/>
      <c r="G2" s="167"/>
      <c r="H2" s="167"/>
      <c r="I2" s="167"/>
      <c r="J2" s="168"/>
      <c r="L2" s="169"/>
      <c r="M2" s="169"/>
      <c r="N2" s="169"/>
      <c r="O2" s="169"/>
      <c r="P2" s="169"/>
      <c r="Q2" s="169"/>
      <c r="R2" s="37"/>
      <c r="BN2"/>
    </row>
    <row r="3" spans="1:66" s="165" customFormat="1" ht="13.9" customHeight="1">
      <c r="A3" s="170" t="s">
        <v>3</v>
      </c>
      <c r="B3" s="171" t="str">
        <f>IF(Summary!B3="","",Summary!B3)</f>
        <v/>
      </c>
      <c r="D3" s="441"/>
      <c r="E3" s="307" t="s">
        <v>92</v>
      </c>
      <c r="F3" s="308"/>
      <c r="G3" s="308"/>
      <c r="H3" s="308"/>
      <c r="I3" s="308"/>
      <c r="J3" s="309"/>
      <c r="L3" s="169"/>
      <c r="M3" s="169"/>
      <c r="N3" s="169"/>
      <c r="O3" s="169"/>
      <c r="P3" s="169"/>
      <c r="Q3" s="169"/>
      <c r="R3" s="37"/>
      <c r="BN3"/>
    </row>
    <row r="4" spans="1:66" s="165" customFormat="1" ht="13.9" customHeight="1" thickBot="1">
      <c r="A4" s="172" t="s">
        <v>4</v>
      </c>
      <c r="B4" s="346" t="str">
        <f>IF(Summary!B4="","",Summary!B4)</f>
        <v/>
      </c>
      <c r="D4" s="442"/>
      <c r="E4" s="173" t="s">
        <v>61</v>
      </c>
      <c r="F4" s="174"/>
      <c r="G4" s="174"/>
      <c r="H4" s="174"/>
      <c r="I4" s="174"/>
      <c r="J4" s="175"/>
      <c r="R4" s="37"/>
      <c r="BN4"/>
    </row>
    <row r="5" spans="1:66" s="165" customFormat="1" ht="13.9" customHeight="1">
      <c r="D5" s="176"/>
      <c r="E5" s="176"/>
      <c r="F5" s="176"/>
      <c r="G5" s="176"/>
      <c r="H5" s="176"/>
      <c r="I5" s="176"/>
      <c r="J5" s="176"/>
      <c r="R5" s="37"/>
      <c r="BN5"/>
    </row>
    <row r="6" spans="1:66" s="165" customFormat="1" ht="13.9" customHeight="1">
      <c r="C6" s="177"/>
      <c r="D6" s="169"/>
      <c r="E6" s="169"/>
      <c r="F6" s="169"/>
      <c r="G6" s="169"/>
      <c r="H6" s="169"/>
      <c r="I6" s="169"/>
      <c r="J6" s="38"/>
      <c r="R6" s="37"/>
      <c r="BN6"/>
    </row>
    <row r="7" spans="1:66" s="165" customFormat="1" ht="13.9" customHeight="1">
      <c r="C7" s="177"/>
      <c r="D7" s="169"/>
      <c r="E7" s="169"/>
      <c r="F7" s="169"/>
      <c r="G7" s="169"/>
      <c r="H7" s="169"/>
      <c r="I7" s="169"/>
      <c r="J7" s="38"/>
      <c r="R7" s="37"/>
      <c r="BN7"/>
    </row>
    <row r="8" spans="1:66" customFormat="1" ht="19.5" customHeight="1" outlineLevel="1">
      <c r="A8" s="159" t="s">
        <v>6</v>
      </c>
      <c r="B8" s="178"/>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E8" s="178"/>
      <c r="AF8" s="178"/>
      <c r="AG8" s="178"/>
      <c r="AH8" s="178"/>
      <c r="AI8" s="178"/>
      <c r="AJ8" s="178"/>
      <c r="AK8" s="178"/>
      <c r="AL8" s="178"/>
      <c r="AM8" s="178"/>
      <c r="AN8" s="178"/>
      <c r="AO8" s="178"/>
      <c r="AP8" s="178"/>
      <c r="AQ8" s="178"/>
      <c r="AR8" s="178"/>
      <c r="AS8" s="178"/>
      <c r="AT8" s="178"/>
      <c r="AU8" s="178"/>
      <c r="AV8" s="178"/>
      <c r="AW8" s="178"/>
      <c r="AX8" s="178"/>
      <c r="AY8" s="178"/>
      <c r="AZ8" s="178"/>
      <c r="BA8" s="178"/>
      <c r="BB8" s="178"/>
      <c r="BC8" s="178"/>
      <c r="BD8" s="178"/>
      <c r="BE8" s="178"/>
      <c r="BF8" s="178"/>
      <c r="BG8" s="178"/>
      <c r="BH8" s="178"/>
      <c r="BI8" s="178"/>
      <c r="BJ8" s="178"/>
      <c r="BK8" s="178"/>
      <c r="BL8" s="178"/>
      <c r="BM8" s="178"/>
    </row>
    <row r="9" spans="1:66" s="2" customFormat="1" ht="19.5" customHeight="1" outlineLevel="1">
      <c r="A9" s="125"/>
      <c r="B9" s="4"/>
      <c r="C9" s="4"/>
      <c r="D9" s="4"/>
      <c r="E9" s="4"/>
      <c r="F9" s="4"/>
      <c r="G9" s="4"/>
      <c r="H9" s="4"/>
      <c r="I9" s="4"/>
      <c r="J9" s="4"/>
      <c r="K9" s="4"/>
      <c r="L9" s="4"/>
      <c r="M9" s="4"/>
      <c r="N9" s="4"/>
      <c r="O9" s="4"/>
      <c r="P9" s="4"/>
      <c r="Q9" s="4"/>
      <c r="R9" s="4"/>
      <c r="S9" s="4"/>
      <c r="T9" s="4"/>
      <c r="U9" s="126"/>
      <c r="V9" s="5"/>
      <c r="X9" s="10"/>
    </row>
    <row r="10" spans="1:66" ht="13.9" customHeight="1">
      <c r="A10" s="460" t="s">
        <v>93</v>
      </c>
      <c r="B10" s="460"/>
      <c r="C10" s="460"/>
      <c r="D10" s="460"/>
      <c r="E10" s="460"/>
      <c r="F10" s="460"/>
      <c r="G10" s="460"/>
      <c r="H10" s="460"/>
      <c r="I10" s="460"/>
      <c r="J10" s="460"/>
      <c r="K10" s="460"/>
      <c r="L10" s="460"/>
      <c r="M10" s="460"/>
      <c r="N10" s="460"/>
      <c r="O10" s="460"/>
      <c r="P10" s="460"/>
      <c r="Q10" s="460"/>
      <c r="R10" s="460"/>
      <c r="S10" s="460"/>
      <c r="T10" s="460"/>
      <c r="U10" s="460"/>
    </row>
    <row r="11" spans="1:66" ht="13.9" customHeight="1">
      <c r="A11" s="461" t="s">
        <v>174</v>
      </c>
      <c r="B11" s="461"/>
      <c r="C11" s="461"/>
      <c r="D11" s="461"/>
      <c r="E11" s="461"/>
      <c r="F11" s="461"/>
      <c r="G11" s="461"/>
      <c r="H11" s="461"/>
      <c r="I11" s="461"/>
      <c r="J11" s="461"/>
      <c r="K11" s="461"/>
      <c r="L11" s="461"/>
      <c r="M11" s="461"/>
      <c r="N11" s="461"/>
      <c r="O11" s="461"/>
      <c r="P11" s="461"/>
      <c r="Q11" s="461"/>
      <c r="R11" s="461"/>
      <c r="S11" s="461"/>
      <c r="T11" s="461"/>
      <c r="U11" s="461"/>
    </row>
    <row r="12" spans="1:66" ht="13.9" customHeight="1">
      <c r="A12" s="461" t="s">
        <v>48</v>
      </c>
      <c r="B12" s="461"/>
      <c r="C12" s="461"/>
      <c r="D12" s="461"/>
      <c r="E12" s="461"/>
      <c r="F12" s="461"/>
      <c r="G12" s="461"/>
      <c r="H12" s="461"/>
      <c r="I12" s="461"/>
      <c r="J12" s="461"/>
      <c r="K12" s="461"/>
      <c r="L12" s="461"/>
      <c r="M12" s="461"/>
      <c r="N12" s="461"/>
      <c r="O12" s="461"/>
      <c r="P12" s="461"/>
      <c r="Q12" s="461"/>
      <c r="R12" s="461"/>
      <c r="S12" s="461"/>
      <c r="T12" s="461"/>
      <c r="U12" s="461"/>
    </row>
    <row r="13" spans="1:66" ht="13.9" customHeight="1">
      <c r="A13" s="104"/>
    </row>
    <row r="14" spans="1:66" ht="13.9" customHeight="1">
      <c r="A14" s="105" t="s">
        <v>26</v>
      </c>
      <c r="B14" s="106"/>
      <c r="C14" s="107"/>
      <c r="D14" s="106"/>
      <c r="E14" s="106"/>
      <c r="F14" s="106"/>
      <c r="G14" s="106"/>
      <c r="H14" s="106"/>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row>
    <row r="15" spans="1:66" ht="13.9" customHeight="1">
      <c r="A15" s="108"/>
    </row>
    <row r="16" spans="1:66" ht="13.9" customHeight="1">
      <c r="A16" s="108" t="s">
        <v>94</v>
      </c>
    </row>
    <row r="17" spans="1:65" ht="13.9" customHeight="1">
      <c r="A17" s="343" t="s">
        <v>155</v>
      </c>
      <c r="B17" s="272">
        <f>'Factual scenario'!B19</f>
        <v>2024</v>
      </c>
    </row>
    <row r="18" spans="1:65" ht="13.9" customHeight="1">
      <c r="A18" s="54" t="s">
        <v>33</v>
      </c>
      <c r="B18" s="272">
        <f>'Factual scenario'!B21</f>
        <v>2085</v>
      </c>
    </row>
    <row r="19" spans="1:65" ht="13.9" customHeight="1">
      <c r="A19" s="108"/>
    </row>
    <row r="20" spans="1:65" ht="13.9" customHeight="1">
      <c r="A20" s="108" t="s">
        <v>31</v>
      </c>
    </row>
    <row r="21" spans="1:65" ht="13.9" customHeight="1">
      <c r="A21" s="114" t="s">
        <v>313</v>
      </c>
      <c r="B21" s="272">
        <f>'Factual scenario'!B23</f>
        <v>15</v>
      </c>
      <c r="C21" s="109" t="s">
        <v>0</v>
      </c>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0"/>
      <c r="BA21" s="110"/>
      <c r="BB21" s="110"/>
      <c r="BC21" s="110"/>
      <c r="BD21" s="110"/>
      <c r="BE21" s="110"/>
      <c r="BF21" s="110"/>
      <c r="BG21" s="110"/>
      <c r="BH21" s="110"/>
      <c r="BI21" s="110"/>
      <c r="BJ21" s="110"/>
      <c r="BK21" s="110"/>
      <c r="BL21" s="110"/>
      <c r="BM21" s="110"/>
    </row>
    <row r="22" spans="1:65" ht="13.9" customHeight="1">
      <c r="A22" s="54" t="s">
        <v>314</v>
      </c>
      <c r="B22" s="272">
        <f>'Factual scenario'!B24</f>
        <v>30</v>
      </c>
      <c r="C22" s="109" t="s">
        <v>0</v>
      </c>
      <c r="U22" s="110"/>
      <c r="V22" s="110"/>
      <c r="W22" s="110"/>
      <c r="X22" s="110"/>
      <c r="Y22" s="110"/>
      <c r="Z22" s="110"/>
      <c r="AA22" s="110"/>
      <c r="AB22" s="110"/>
      <c r="AC22" s="110"/>
      <c r="AD22" s="110"/>
      <c r="AE22" s="110"/>
      <c r="AF22" s="110"/>
      <c r="AG22" s="110"/>
      <c r="AH22" s="110"/>
      <c r="AI22" s="110"/>
      <c r="AJ22" s="110"/>
      <c r="AK22" s="110"/>
      <c r="AL22" s="110"/>
      <c r="AM22" s="110"/>
      <c r="AN22" s="110"/>
      <c r="AO22" s="110"/>
      <c r="AP22" s="110"/>
      <c r="AQ22" s="110"/>
      <c r="AR22" s="110"/>
      <c r="AS22" s="110"/>
      <c r="AT22" s="110"/>
      <c r="AU22" s="110"/>
      <c r="AV22" s="110"/>
      <c r="AW22" s="110"/>
      <c r="AX22" s="110"/>
      <c r="AY22" s="110"/>
      <c r="AZ22" s="110"/>
      <c r="BA22" s="110"/>
      <c r="BB22" s="110"/>
      <c r="BC22" s="110"/>
      <c r="BD22" s="110"/>
      <c r="BE22" s="110"/>
      <c r="BF22" s="110"/>
      <c r="BG22" s="110"/>
      <c r="BH22" s="110"/>
      <c r="BI22" s="110"/>
      <c r="BJ22" s="110"/>
      <c r="BK22" s="110"/>
      <c r="BL22" s="110"/>
      <c r="BM22" s="110"/>
    </row>
    <row r="23" spans="1:65" ht="13.9" customHeight="1">
      <c r="A23" s="108"/>
    </row>
    <row r="24" spans="1:65" ht="13.9" customHeight="1">
      <c r="A24" s="330" t="s">
        <v>171</v>
      </c>
    </row>
    <row r="25" spans="1:65" ht="13.9" customHeight="1">
      <c r="A25" s="108"/>
    </row>
    <row r="26" spans="1:65">
      <c r="A26" s="108" t="s">
        <v>146</v>
      </c>
    </row>
    <row r="27" spans="1:65" ht="6" customHeight="1">
      <c r="A27" s="108"/>
    </row>
    <row r="28" spans="1:65" ht="51.6" customHeight="1">
      <c r="A28" s="25" t="s">
        <v>147</v>
      </c>
      <c r="B28" s="455" t="s">
        <v>35</v>
      </c>
      <c r="C28" s="455"/>
      <c r="D28" s="455"/>
      <c r="E28" s="455"/>
      <c r="F28" s="455"/>
      <c r="G28" s="455"/>
      <c r="H28" s="455"/>
      <c r="I28" s="455"/>
      <c r="J28" s="455"/>
      <c r="K28" s="455"/>
      <c r="L28" s="455"/>
      <c r="M28" s="455"/>
      <c r="N28" s="455"/>
      <c r="O28" s="455"/>
      <c r="P28" s="455"/>
      <c r="Q28" s="455"/>
      <c r="R28" s="455"/>
      <c r="S28" s="455"/>
      <c r="T28" s="455"/>
      <c r="U28" s="455"/>
    </row>
    <row r="29" spans="1:65" ht="13.9" customHeight="1">
      <c r="A29" s="25"/>
      <c r="B29" s="111"/>
      <c r="C29" s="112"/>
      <c r="D29" s="145" t="s">
        <v>78</v>
      </c>
      <c r="E29" s="111"/>
      <c r="F29" s="111"/>
      <c r="G29" s="111"/>
      <c r="H29" s="111"/>
      <c r="I29" s="111"/>
      <c r="J29" s="111"/>
      <c r="K29" s="111"/>
      <c r="L29" s="111"/>
      <c r="M29" s="111"/>
      <c r="N29" s="111"/>
      <c r="O29" s="111"/>
      <c r="P29" s="111"/>
      <c r="Q29" s="111"/>
      <c r="R29" s="111"/>
      <c r="S29" s="111"/>
      <c r="T29" s="111"/>
      <c r="U29" s="111"/>
      <c r="V29" s="111"/>
      <c r="W29" s="111"/>
      <c r="X29" s="111"/>
      <c r="Y29" s="111"/>
      <c r="Z29" s="111"/>
      <c r="AA29" s="111"/>
      <c r="AB29" s="111"/>
      <c r="AC29" s="111"/>
      <c r="AD29" s="111"/>
      <c r="AE29" s="111"/>
      <c r="AF29" s="111"/>
      <c r="AG29" s="111"/>
      <c r="AH29" s="111"/>
      <c r="AI29" s="111"/>
      <c r="AJ29" s="111"/>
      <c r="AK29" s="111"/>
      <c r="AL29" s="111"/>
      <c r="AM29" s="111"/>
      <c r="AN29" s="111"/>
      <c r="AO29" s="111"/>
      <c r="AP29" s="111"/>
      <c r="AQ29" s="111"/>
      <c r="AR29" s="111"/>
      <c r="AS29" s="111"/>
      <c r="AT29" s="111"/>
      <c r="AU29" s="111"/>
      <c r="AV29" s="111"/>
      <c r="AW29" s="111"/>
      <c r="AX29" s="111"/>
      <c r="AY29" s="111"/>
      <c r="AZ29" s="111"/>
      <c r="BA29" s="111"/>
      <c r="BB29" s="111"/>
      <c r="BC29" s="111"/>
      <c r="BD29" s="111"/>
      <c r="BE29" s="111"/>
      <c r="BF29" s="111"/>
      <c r="BG29" s="111"/>
      <c r="BH29" s="111"/>
      <c r="BI29" s="111"/>
      <c r="BJ29" s="111"/>
      <c r="BK29" s="111"/>
      <c r="BL29" s="111"/>
      <c r="BM29" s="111"/>
    </row>
    <row r="30" spans="1:65">
      <c r="A30" s="25" t="s">
        <v>148</v>
      </c>
      <c r="B30" s="26"/>
      <c r="C30" s="27" t="s">
        <v>90</v>
      </c>
      <c r="D30" s="275">
        <f>'Factual scenario'!C$34</f>
        <v>2024</v>
      </c>
      <c r="E30" s="275">
        <f>'Factual scenario'!D$34</f>
        <v>2025</v>
      </c>
      <c r="F30" s="275">
        <f>'Factual scenario'!E$34</f>
        <v>2026</v>
      </c>
      <c r="G30" s="275">
        <f>'Factual scenario'!F$34</f>
        <v>2027</v>
      </c>
      <c r="H30" s="275">
        <f>'Factual scenario'!G$34</f>
        <v>2028</v>
      </c>
      <c r="I30" s="275">
        <f>'Factual scenario'!H$34</f>
        <v>2029</v>
      </c>
      <c r="J30" s="275">
        <f>'Factual scenario'!I$34</f>
        <v>2030</v>
      </c>
      <c r="K30" s="275">
        <f>'Factual scenario'!J$34</f>
        <v>2031</v>
      </c>
      <c r="L30" s="275">
        <f>'Factual scenario'!K$34</f>
        <v>2032</v>
      </c>
      <c r="M30" s="275">
        <f>'Factual scenario'!L$34</f>
        <v>2033</v>
      </c>
      <c r="N30" s="275">
        <f>'Factual scenario'!M$34</f>
        <v>2034</v>
      </c>
      <c r="O30" s="275">
        <f>'Factual scenario'!N$34</f>
        <v>2035</v>
      </c>
      <c r="P30" s="275">
        <f>'Factual scenario'!O$34</f>
        <v>2036</v>
      </c>
      <c r="Q30" s="275">
        <f>'Factual scenario'!P$34</f>
        <v>2037</v>
      </c>
      <c r="R30" s="275">
        <f>'Factual scenario'!Q$34</f>
        <v>2038</v>
      </c>
      <c r="S30" s="275">
        <f>'Factual scenario'!R$34</f>
        <v>2039</v>
      </c>
      <c r="T30" s="275">
        <f>'Factual scenario'!S$34</f>
        <v>2040</v>
      </c>
      <c r="U30" s="275">
        <f>'Factual scenario'!T$34</f>
        <v>2041</v>
      </c>
      <c r="V30" s="275">
        <f>'Factual scenario'!U$34</f>
        <v>2042</v>
      </c>
      <c r="W30" s="275">
        <f>'Factual scenario'!V$34</f>
        <v>2043</v>
      </c>
      <c r="X30" s="275">
        <f>'Factual scenario'!W$34</f>
        <v>2044</v>
      </c>
      <c r="Y30" s="275">
        <f>'Factual scenario'!X$34</f>
        <v>2045</v>
      </c>
      <c r="Z30" s="275">
        <f>'Factual scenario'!Y$34</f>
        <v>2046</v>
      </c>
      <c r="AA30" s="275">
        <f>'Factual scenario'!Z$34</f>
        <v>2047</v>
      </c>
      <c r="AB30" s="275">
        <f>'Factual scenario'!AA$34</f>
        <v>2048</v>
      </c>
      <c r="AC30" s="275">
        <f>'Factual scenario'!AB$34</f>
        <v>2049</v>
      </c>
      <c r="AD30" s="275">
        <f>'Factual scenario'!AC$34</f>
        <v>2050</v>
      </c>
      <c r="AE30" s="275">
        <f>'Factual scenario'!AD$34</f>
        <v>2051</v>
      </c>
      <c r="AF30" s="275">
        <f>'Factual scenario'!AE$34</f>
        <v>2052</v>
      </c>
      <c r="AG30" s="275">
        <f>'Factual scenario'!AF$34</f>
        <v>2053</v>
      </c>
      <c r="AH30" s="275">
        <f>'Factual scenario'!AG$34</f>
        <v>2054</v>
      </c>
      <c r="AI30" s="275">
        <f>'Factual scenario'!AH$34</f>
        <v>2055</v>
      </c>
      <c r="AJ30" s="275">
        <f>'Factual scenario'!AI$34</f>
        <v>2056</v>
      </c>
      <c r="AK30" s="275">
        <f>'Factual scenario'!AJ$34</f>
        <v>2057</v>
      </c>
      <c r="AL30" s="275">
        <f>'Factual scenario'!AK$34</f>
        <v>2058</v>
      </c>
      <c r="AM30" s="275">
        <f>'Factual scenario'!AL$34</f>
        <v>2059</v>
      </c>
      <c r="AN30" s="275">
        <f>'Factual scenario'!AM$34</f>
        <v>2060</v>
      </c>
      <c r="AO30" s="275">
        <f>'Factual scenario'!AN$34</f>
        <v>2061</v>
      </c>
      <c r="AP30" s="275">
        <f>'Factual scenario'!AO$34</f>
        <v>2062</v>
      </c>
      <c r="AQ30" s="275">
        <f>'Factual scenario'!AP$34</f>
        <v>2063</v>
      </c>
      <c r="AR30" s="275">
        <f>'Factual scenario'!AQ$34</f>
        <v>2064</v>
      </c>
      <c r="AS30" s="275">
        <f>'Factual scenario'!AR$34</f>
        <v>2065</v>
      </c>
      <c r="AT30" s="275">
        <f>'Factual scenario'!AS$34</f>
        <v>2066</v>
      </c>
      <c r="AU30" s="275">
        <f>'Factual scenario'!AT$34</f>
        <v>2067</v>
      </c>
      <c r="AV30" s="275">
        <f>'Factual scenario'!AU$34</f>
        <v>2068</v>
      </c>
      <c r="AW30" s="275">
        <f>'Factual scenario'!AV$34</f>
        <v>2069</v>
      </c>
      <c r="AX30" s="275">
        <f>'Factual scenario'!AW$34</f>
        <v>2070</v>
      </c>
      <c r="AY30" s="275">
        <f>'Factual scenario'!AX$34</f>
        <v>2071</v>
      </c>
      <c r="AZ30" s="275">
        <f>'Factual scenario'!AY$34</f>
        <v>2072</v>
      </c>
      <c r="BA30" s="275">
        <f>'Factual scenario'!AZ$34</f>
        <v>2073</v>
      </c>
      <c r="BB30" s="275">
        <f>'Factual scenario'!BA$34</f>
        <v>2074</v>
      </c>
      <c r="BC30" s="275">
        <f>'Factual scenario'!BB$34</f>
        <v>2075</v>
      </c>
      <c r="BD30" s="275">
        <f>'Factual scenario'!BC$34</f>
        <v>2076</v>
      </c>
      <c r="BE30" s="275">
        <f>'Factual scenario'!BD$34</f>
        <v>2077</v>
      </c>
      <c r="BF30" s="275">
        <f>'Factual scenario'!BE$34</f>
        <v>2078</v>
      </c>
      <c r="BG30" s="275">
        <f>'Factual scenario'!BF$34</f>
        <v>2079</v>
      </c>
      <c r="BH30" s="275">
        <f>'Factual scenario'!BG$34</f>
        <v>2080</v>
      </c>
      <c r="BI30" s="275">
        <f>'Factual scenario'!BH$34</f>
        <v>2081</v>
      </c>
      <c r="BJ30" s="275">
        <f>'Factual scenario'!BI$34</f>
        <v>2082</v>
      </c>
      <c r="BK30" s="275">
        <f>'Factual scenario'!BJ$34</f>
        <v>2083</v>
      </c>
      <c r="BL30" s="275">
        <f>'Factual scenario'!BK$34</f>
        <v>2084</v>
      </c>
      <c r="BM30" s="275">
        <f>'Factual scenario'!BL$34</f>
        <v>2085</v>
      </c>
    </row>
    <row r="31" spans="1:65" s="29" customFormat="1">
      <c r="A31" s="403" t="s">
        <v>175</v>
      </c>
      <c r="B31" s="102"/>
      <c r="C31" s="103">
        <f ca="1">SUM(OFFSET(D31,0,0,1,B$18-B$17+1))</f>
        <v>0</v>
      </c>
      <c r="D31" s="276">
        <f>IF(D30="","",'Factual scenario'!C38)</f>
        <v>0</v>
      </c>
      <c r="E31" s="276">
        <f>IF(E30="","",'Factual scenario'!D38)</f>
        <v>0</v>
      </c>
      <c r="F31" s="276">
        <f>IF(F30="","",'Factual scenario'!E38)</f>
        <v>0</v>
      </c>
      <c r="G31" s="276">
        <f>IF(G30="","",'Factual scenario'!F38)</f>
        <v>0</v>
      </c>
      <c r="H31" s="276">
        <f>IF(H30="","",'Factual scenario'!G38)</f>
        <v>0</v>
      </c>
      <c r="I31" s="276">
        <f>IF(I30="","",'Factual scenario'!H38)</f>
        <v>0</v>
      </c>
      <c r="J31" s="276">
        <f>IF(J30="","",'Factual scenario'!I38)</f>
        <v>0</v>
      </c>
      <c r="K31" s="276">
        <f>IF(K30="","",'Factual scenario'!J38)</f>
        <v>0</v>
      </c>
      <c r="L31" s="276">
        <f>IF(L30="","",'Factual scenario'!K38)</f>
        <v>0</v>
      </c>
      <c r="M31" s="276">
        <f>IF(M30="","",'Factual scenario'!L38)</f>
        <v>0</v>
      </c>
      <c r="N31" s="276">
        <f>IF(N30="","",'Factual scenario'!M38)</f>
        <v>0</v>
      </c>
      <c r="O31" s="276">
        <f>IF(O30="","",'Factual scenario'!N38)</f>
        <v>0</v>
      </c>
      <c r="P31" s="276">
        <f>IF(P30="","",'Factual scenario'!O38)</f>
        <v>0</v>
      </c>
      <c r="Q31" s="276">
        <f>IF(Q30="","",'Factual scenario'!P38)</f>
        <v>0</v>
      </c>
      <c r="R31" s="276">
        <f>IF(R30="","",'Factual scenario'!Q38)</f>
        <v>0</v>
      </c>
      <c r="S31" s="276">
        <f>IF(S30="","",'Factual scenario'!R38)</f>
        <v>0</v>
      </c>
      <c r="T31" s="276">
        <f>IF(T30="","",'Factual scenario'!S38)</f>
        <v>0</v>
      </c>
      <c r="U31" s="276">
        <f>IF(U30="","",'Factual scenario'!T38)</f>
        <v>0</v>
      </c>
      <c r="V31" s="276">
        <f>IF(V30="","",'Factual scenario'!U38)</f>
        <v>0</v>
      </c>
      <c r="W31" s="276">
        <f>IF(W30="","",'Factual scenario'!V38)</f>
        <v>0</v>
      </c>
      <c r="X31" s="276">
        <f>IF(X30="","",'Factual scenario'!W38)</f>
        <v>0</v>
      </c>
      <c r="Y31" s="276">
        <f>IF(Y30="","",'Factual scenario'!X38)</f>
        <v>0</v>
      </c>
      <c r="Z31" s="276">
        <f>IF(Z30="","",'Factual scenario'!Y38)</f>
        <v>0</v>
      </c>
      <c r="AA31" s="276">
        <f>IF(AA30="","",'Factual scenario'!Z38)</f>
        <v>0</v>
      </c>
      <c r="AB31" s="276">
        <f>IF(AB30="","",'Factual scenario'!AA38)</f>
        <v>0</v>
      </c>
      <c r="AC31" s="276">
        <f>IF(AC30="","",'Factual scenario'!AB38)</f>
        <v>0</v>
      </c>
      <c r="AD31" s="276">
        <f>IF(AD30="","",'Factual scenario'!AC38)</f>
        <v>0</v>
      </c>
      <c r="AE31" s="276">
        <f>IF(AE30="","",'Factual scenario'!AD38)</f>
        <v>0</v>
      </c>
      <c r="AF31" s="276">
        <f>IF(AF30="","",'Factual scenario'!AE38)</f>
        <v>0</v>
      </c>
      <c r="AG31" s="276">
        <f>IF(AG30="","",'Factual scenario'!AF38)</f>
        <v>0</v>
      </c>
      <c r="AH31" s="276">
        <f>IF(AH30="","",'Factual scenario'!AG38)</f>
        <v>0</v>
      </c>
      <c r="AI31" s="276">
        <f>IF(AI30="","",'Factual scenario'!AH38)</f>
        <v>0</v>
      </c>
      <c r="AJ31" s="276">
        <f>IF(AJ30="","",'Factual scenario'!AI38)</f>
        <v>0</v>
      </c>
      <c r="AK31" s="276">
        <f>IF(AK30="","",'Factual scenario'!AJ38)</f>
        <v>0</v>
      </c>
      <c r="AL31" s="276">
        <f>IF(AL30="","",'Factual scenario'!AK38)</f>
        <v>0</v>
      </c>
      <c r="AM31" s="276">
        <f>IF(AM30="","",'Factual scenario'!AL38)</f>
        <v>0</v>
      </c>
      <c r="AN31" s="276">
        <f>IF(AN30="","",'Factual scenario'!AM38)</f>
        <v>0</v>
      </c>
      <c r="AO31" s="276">
        <f>IF(AO30="","",'Factual scenario'!AN38)</f>
        <v>0</v>
      </c>
      <c r="AP31" s="276">
        <f>IF(AP30="","",'Factual scenario'!AO38)</f>
        <v>0</v>
      </c>
      <c r="AQ31" s="276">
        <f>IF(AQ30="","",'Factual scenario'!AP38)</f>
        <v>0</v>
      </c>
      <c r="AR31" s="276">
        <f>IF(AR30="","",'Factual scenario'!AQ38)</f>
        <v>0</v>
      </c>
      <c r="AS31" s="276">
        <f>IF(AS30="","",'Factual scenario'!AR38)</f>
        <v>0</v>
      </c>
      <c r="AT31" s="276">
        <f>IF(AT30="","",'Factual scenario'!AS38)</f>
        <v>0</v>
      </c>
      <c r="AU31" s="276">
        <f>IF(AU30="","",'Factual scenario'!AT38)</f>
        <v>0</v>
      </c>
      <c r="AV31" s="276">
        <f>IF(AV30="","",'Factual scenario'!AU38)</f>
        <v>0</v>
      </c>
      <c r="AW31" s="276">
        <f>IF(AW30="","",'Factual scenario'!AV38)</f>
        <v>0</v>
      </c>
      <c r="AX31" s="276">
        <f>IF(AX30="","",'Factual scenario'!AW38)</f>
        <v>0</v>
      </c>
      <c r="AY31" s="276">
        <f>IF(AY30="","",'Factual scenario'!AX38)</f>
        <v>0</v>
      </c>
      <c r="AZ31" s="276">
        <f>IF(AZ30="","",'Factual scenario'!AY38)</f>
        <v>0</v>
      </c>
      <c r="BA31" s="276">
        <f>IF(BA30="","",'Factual scenario'!AZ38)</f>
        <v>0</v>
      </c>
      <c r="BB31" s="276">
        <f>IF(BB30="","",'Factual scenario'!BA38)</f>
        <v>0</v>
      </c>
      <c r="BC31" s="276">
        <f>IF(BC30="","",'Factual scenario'!BB38)</f>
        <v>0</v>
      </c>
      <c r="BD31" s="276">
        <f>IF(BD30="","",'Factual scenario'!BC38)</f>
        <v>0</v>
      </c>
      <c r="BE31" s="276">
        <f>IF(BE30="","",'Factual scenario'!BD38)</f>
        <v>0</v>
      </c>
      <c r="BF31" s="276">
        <f>IF(BF30="","",'Factual scenario'!BE38)</f>
        <v>0</v>
      </c>
      <c r="BG31" s="276">
        <f>IF(BG30="","",'Factual scenario'!BF38)</f>
        <v>0</v>
      </c>
      <c r="BH31" s="276">
        <f>IF(BH30="","",'Factual scenario'!BG38)</f>
        <v>0</v>
      </c>
      <c r="BI31" s="276">
        <f>IF(BI30="","",'Factual scenario'!BH38)</f>
        <v>0</v>
      </c>
      <c r="BJ31" s="276">
        <f>IF(BJ30="","",'Factual scenario'!BI38)</f>
        <v>0</v>
      </c>
      <c r="BK31" s="276">
        <f>IF(BK30="","",'Factual scenario'!BJ38)</f>
        <v>0</v>
      </c>
      <c r="BL31" s="276">
        <f>IF(BL30="","",'Factual scenario'!BK38)</f>
        <v>0</v>
      </c>
      <c r="BM31" s="276">
        <f>IF(BM30="","",'Factual scenario'!BL38)</f>
        <v>0</v>
      </c>
    </row>
    <row r="32" spans="1:65" s="29" customFormat="1">
      <c r="A32" s="458" t="s">
        <v>30</v>
      </c>
      <c r="B32" s="273">
        <f>B17</f>
        <v>2024</v>
      </c>
      <c r="C32" s="274">
        <f ca="1">IF($B32&gt;B$18,"N/A",SUM(OFFSET(D32,0,0,1,B$18-B$17+1)))</f>
        <v>0</v>
      </c>
      <c r="D32" s="311">
        <f t="shared" ref="D32:M41" si="0">IF(D$30="","",IF($B32&gt;$B$18,"",IF(AND($B32&gt;=D$30,$B32-D$30&lt;$B$21),D$31/$B$21,"")))</f>
        <v>0</v>
      </c>
      <c r="E32" s="311" t="str">
        <f t="shared" si="0"/>
        <v/>
      </c>
      <c r="F32" s="311" t="str">
        <f t="shared" si="0"/>
        <v/>
      </c>
      <c r="G32" s="311" t="str">
        <f t="shared" si="0"/>
        <v/>
      </c>
      <c r="H32" s="311" t="str">
        <f t="shared" si="0"/>
        <v/>
      </c>
      <c r="I32" s="311" t="str">
        <f t="shared" si="0"/>
        <v/>
      </c>
      <c r="J32" s="311" t="str">
        <f t="shared" si="0"/>
        <v/>
      </c>
      <c r="K32" s="311" t="str">
        <f t="shared" si="0"/>
        <v/>
      </c>
      <c r="L32" s="311" t="str">
        <f t="shared" si="0"/>
        <v/>
      </c>
      <c r="M32" s="311" t="str">
        <f t="shared" si="0"/>
        <v/>
      </c>
      <c r="N32" s="311" t="str">
        <f t="shared" ref="N32:W41" si="1">IF(N$30="","",IF($B32&gt;$B$18,"",IF(AND($B32&gt;=N$30,$B32-N$30&lt;$B$21),N$31/$B$21,"")))</f>
        <v/>
      </c>
      <c r="O32" s="311" t="str">
        <f t="shared" si="1"/>
        <v/>
      </c>
      <c r="P32" s="311" t="str">
        <f t="shared" si="1"/>
        <v/>
      </c>
      <c r="Q32" s="311" t="str">
        <f t="shared" si="1"/>
        <v/>
      </c>
      <c r="R32" s="311" t="str">
        <f t="shared" si="1"/>
        <v/>
      </c>
      <c r="S32" s="311" t="str">
        <f t="shared" si="1"/>
        <v/>
      </c>
      <c r="T32" s="311" t="str">
        <f t="shared" si="1"/>
        <v/>
      </c>
      <c r="U32" s="311" t="str">
        <f t="shared" si="1"/>
        <v/>
      </c>
      <c r="V32" s="311" t="str">
        <f t="shared" si="1"/>
        <v/>
      </c>
      <c r="W32" s="311" t="str">
        <f t="shared" si="1"/>
        <v/>
      </c>
      <c r="X32" s="311" t="str">
        <f t="shared" ref="X32:AG41" si="2">IF(X$30="","",IF($B32&gt;$B$18,"",IF(AND($B32&gt;=X$30,$B32-X$30&lt;$B$21),X$31/$B$21,"")))</f>
        <v/>
      </c>
      <c r="Y32" s="311" t="str">
        <f t="shared" si="2"/>
        <v/>
      </c>
      <c r="Z32" s="311" t="str">
        <f t="shared" si="2"/>
        <v/>
      </c>
      <c r="AA32" s="311" t="str">
        <f t="shared" si="2"/>
        <v/>
      </c>
      <c r="AB32" s="311" t="str">
        <f t="shared" si="2"/>
        <v/>
      </c>
      <c r="AC32" s="311" t="str">
        <f t="shared" si="2"/>
        <v/>
      </c>
      <c r="AD32" s="311" t="str">
        <f t="shared" si="2"/>
        <v/>
      </c>
      <c r="AE32" s="311" t="str">
        <f t="shared" si="2"/>
        <v/>
      </c>
      <c r="AF32" s="311" t="str">
        <f t="shared" si="2"/>
        <v/>
      </c>
      <c r="AG32" s="311" t="str">
        <f t="shared" si="2"/>
        <v/>
      </c>
      <c r="AH32" s="311" t="str">
        <f t="shared" ref="AH32:AQ41" si="3">IF(AH$30="","",IF($B32&gt;$B$18,"",IF(AND($B32&gt;=AH$30,$B32-AH$30&lt;$B$21),AH$31/$B$21,"")))</f>
        <v/>
      </c>
      <c r="AI32" s="311" t="str">
        <f t="shared" si="3"/>
        <v/>
      </c>
      <c r="AJ32" s="311" t="str">
        <f t="shared" si="3"/>
        <v/>
      </c>
      <c r="AK32" s="311" t="str">
        <f t="shared" si="3"/>
        <v/>
      </c>
      <c r="AL32" s="311" t="str">
        <f t="shared" si="3"/>
        <v/>
      </c>
      <c r="AM32" s="311" t="str">
        <f t="shared" si="3"/>
        <v/>
      </c>
      <c r="AN32" s="311" t="str">
        <f t="shared" si="3"/>
        <v/>
      </c>
      <c r="AO32" s="311" t="str">
        <f t="shared" si="3"/>
        <v/>
      </c>
      <c r="AP32" s="311" t="str">
        <f t="shared" si="3"/>
        <v/>
      </c>
      <c r="AQ32" s="311" t="str">
        <f t="shared" si="3"/>
        <v/>
      </c>
      <c r="AR32" s="311" t="str">
        <f t="shared" ref="AR32:BA41" si="4">IF(AR$30="","",IF($B32&gt;$B$18,"",IF(AND($B32&gt;=AR$30,$B32-AR$30&lt;$B$21),AR$31/$B$21,"")))</f>
        <v/>
      </c>
      <c r="AS32" s="311" t="str">
        <f t="shared" si="4"/>
        <v/>
      </c>
      <c r="AT32" s="311" t="str">
        <f t="shared" si="4"/>
        <v/>
      </c>
      <c r="AU32" s="311" t="str">
        <f t="shared" si="4"/>
        <v/>
      </c>
      <c r="AV32" s="311" t="str">
        <f t="shared" si="4"/>
        <v/>
      </c>
      <c r="AW32" s="311" t="str">
        <f t="shared" si="4"/>
        <v/>
      </c>
      <c r="AX32" s="311" t="str">
        <f t="shared" si="4"/>
        <v/>
      </c>
      <c r="AY32" s="311" t="str">
        <f t="shared" si="4"/>
        <v/>
      </c>
      <c r="AZ32" s="311" t="str">
        <f t="shared" si="4"/>
        <v/>
      </c>
      <c r="BA32" s="311" t="str">
        <f t="shared" si="4"/>
        <v/>
      </c>
      <c r="BB32" s="311" t="str">
        <f t="shared" ref="BB32:BM41" si="5">IF(BB$30="","",IF($B32&gt;$B$18,"",IF(AND($B32&gt;=BB$30,$B32-BB$30&lt;$B$21),BB$31/$B$21,"")))</f>
        <v/>
      </c>
      <c r="BC32" s="311" t="str">
        <f t="shared" si="5"/>
        <v/>
      </c>
      <c r="BD32" s="311" t="str">
        <f t="shared" si="5"/>
        <v/>
      </c>
      <c r="BE32" s="311" t="str">
        <f t="shared" si="5"/>
        <v/>
      </c>
      <c r="BF32" s="311" t="str">
        <f t="shared" si="5"/>
        <v/>
      </c>
      <c r="BG32" s="311" t="str">
        <f t="shared" si="5"/>
        <v/>
      </c>
      <c r="BH32" s="311" t="str">
        <f t="shared" si="5"/>
        <v/>
      </c>
      <c r="BI32" s="311" t="str">
        <f t="shared" si="5"/>
        <v/>
      </c>
      <c r="BJ32" s="311" t="str">
        <f t="shared" si="5"/>
        <v/>
      </c>
      <c r="BK32" s="311" t="str">
        <f t="shared" si="5"/>
        <v/>
      </c>
      <c r="BL32" s="311" t="str">
        <f t="shared" si="5"/>
        <v/>
      </c>
      <c r="BM32" s="311" t="str">
        <f t="shared" si="5"/>
        <v/>
      </c>
    </row>
    <row r="33" spans="1:65" s="29" customFormat="1">
      <c r="A33" s="459"/>
      <c r="B33" s="273">
        <f>B32+1</f>
        <v>2025</v>
      </c>
      <c r="C33" s="274">
        <f t="shared" ref="C33:C92" ca="1" si="6">IF($B33&gt;B$18,"N/A",SUM(OFFSET(D33,0,0,1,B$18-B$17+1)))</f>
        <v>0</v>
      </c>
      <c r="D33" s="311">
        <f t="shared" si="0"/>
        <v>0</v>
      </c>
      <c r="E33" s="311">
        <f t="shared" si="0"/>
        <v>0</v>
      </c>
      <c r="F33" s="311" t="str">
        <f t="shared" si="0"/>
        <v/>
      </c>
      <c r="G33" s="311" t="str">
        <f t="shared" si="0"/>
        <v/>
      </c>
      <c r="H33" s="311" t="str">
        <f t="shared" si="0"/>
        <v/>
      </c>
      <c r="I33" s="311" t="str">
        <f t="shared" si="0"/>
        <v/>
      </c>
      <c r="J33" s="311" t="str">
        <f t="shared" si="0"/>
        <v/>
      </c>
      <c r="K33" s="311" t="str">
        <f t="shared" si="0"/>
        <v/>
      </c>
      <c r="L33" s="311" t="str">
        <f t="shared" si="0"/>
        <v/>
      </c>
      <c r="M33" s="311" t="str">
        <f t="shared" si="0"/>
        <v/>
      </c>
      <c r="N33" s="311" t="str">
        <f t="shared" si="1"/>
        <v/>
      </c>
      <c r="O33" s="311" t="str">
        <f t="shared" si="1"/>
        <v/>
      </c>
      <c r="P33" s="311" t="str">
        <f t="shared" si="1"/>
        <v/>
      </c>
      <c r="Q33" s="311" t="str">
        <f t="shared" si="1"/>
        <v/>
      </c>
      <c r="R33" s="311" t="str">
        <f t="shared" si="1"/>
        <v/>
      </c>
      <c r="S33" s="311" t="str">
        <f t="shared" si="1"/>
        <v/>
      </c>
      <c r="T33" s="311" t="str">
        <f t="shared" si="1"/>
        <v/>
      </c>
      <c r="U33" s="311" t="str">
        <f t="shared" si="1"/>
        <v/>
      </c>
      <c r="V33" s="311" t="str">
        <f t="shared" si="1"/>
        <v/>
      </c>
      <c r="W33" s="311" t="str">
        <f t="shared" si="1"/>
        <v/>
      </c>
      <c r="X33" s="311" t="str">
        <f t="shared" si="2"/>
        <v/>
      </c>
      <c r="Y33" s="311" t="str">
        <f t="shared" si="2"/>
        <v/>
      </c>
      <c r="Z33" s="311" t="str">
        <f t="shared" si="2"/>
        <v/>
      </c>
      <c r="AA33" s="311" t="str">
        <f t="shared" si="2"/>
        <v/>
      </c>
      <c r="AB33" s="311" t="str">
        <f t="shared" si="2"/>
        <v/>
      </c>
      <c r="AC33" s="311" t="str">
        <f t="shared" si="2"/>
        <v/>
      </c>
      <c r="AD33" s="311" t="str">
        <f t="shared" si="2"/>
        <v/>
      </c>
      <c r="AE33" s="311" t="str">
        <f t="shared" si="2"/>
        <v/>
      </c>
      <c r="AF33" s="311" t="str">
        <f t="shared" si="2"/>
        <v/>
      </c>
      <c r="AG33" s="311" t="str">
        <f t="shared" si="2"/>
        <v/>
      </c>
      <c r="AH33" s="311" t="str">
        <f t="shared" si="3"/>
        <v/>
      </c>
      <c r="AI33" s="311" t="str">
        <f t="shared" si="3"/>
        <v/>
      </c>
      <c r="AJ33" s="311" t="str">
        <f t="shared" si="3"/>
        <v/>
      </c>
      <c r="AK33" s="311" t="str">
        <f t="shared" si="3"/>
        <v/>
      </c>
      <c r="AL33" s="311" t="str">
        <f t="shared" si="3"/>
        <v/>
      </c>
      <c r="AM33" s="311" t="str">
        <f t="shared" si="3"/>
        <v/>
      </c>
      <c r="AN33" s="311" t="str">
        <f t="shared" si="3"/>
        <v/>
      </c>
      <c r="AO33" s="311" t="str">
        <f t="shared" si="3"/>
        <v/>
      </c>
      <c r="AP33" s="311" t="str">
        <f t="shared" si="3"/>
        <v/>
      </c>
      <c r="AQ33" s="311" t="str">
        <f t="shared" si="3"/>
        <v/>
      </c>
      <c r="AR33" s="311" t="str">
        <f t="shared" si="4"/>
        <v/>
      </c>
      <c r="AS33" s="311" t="str">
        <f t="shared" si="4"/>
        <v/>
      </c>
      <c r="AT33" s="311" t="str">
        <f t="shared" si="4"/>
        <v/>
      </c>
      <c r="AU33" s="311" t="str">
        <f t="shared" si="4"/>
        <v/>
      </c>
      <c r="AV33" s="311" t="str">
        <f t="shared" si="4"/>
        <v/>
      </c>
      <c r="AW33" s="311" t="str">
        <f t="shared" si="4"/>
        <v/>
      </c>
      <c r="AX33" s="311" t="str">
        <f t="shared" si="4"/>
        <v/>
      </c>
      <c r="AY33" s="311" t="str">
        <f t="shared" si="4"/>
        <v/>
      </c>
      <c r="AZ33" s="311" t="str">
        <f t="shared" si="4"/>
        <v/>
      </c>
      <c r="BA33" s="311" t="str">
        <f t="shared" si="4"/>
        <v/>
      </c>
      <c r="BB33" s="311" t="str">
        <f t="shared" si="5"/>
        <v/>
      </c>
      <c r="BC33" s="311" t="str">
        <f t="shared" si="5"/>
        <v/>
      </c>
      <c r="BD33" s="311" t="str">
        <f t="shared" si="5"/>
        <v/>
      </c>
      <c r="BE33" s="311" t="str">
        <f t="shared" si="5"/>
        <v/>
      </c>
      <c r="BF33" s="311" t="str">
        <f t="shared" si="5"/>
        <v/>
      </c>
      <c r="BG33" s="311" t="str">
        <f t="shared" si="5"/>
        <v/>
      </c>
      <c r="BH33" s="311" t="str">
        <f t="shared" si="5"/>
        <v/>
      </c>
      <c r="BI33" s="311" t="str">
        <f t="shared" si="5"/>
        <v/>
      </c>
      <c r="BJ33" s="311" t="str">
        <f t="shared" si="5"/>
        <v/>
      </c>
      <c r="BK33" s="311" t="str">
        <f t="shared" si="5"/>
        <v/>
      </c>
      <c r="BL33" s="311" t="str">
        <f t="shared" si="5"/>
        <v/>
      </c>
      <c r="BM33" s="311" t="str">
        <f t="shared" si="5"/>
        <v/>
      </c>
    </row>
    <row r="34" spans="1:65" s="29" customFormat="1">
      <c r="A34" s="459"/>
      <c r="B34" s="273">
        <f t="shared" ref="B34:B93" si="7">B33+1</f>
        <v>2026</v>
      </c>
      <c r="C34" s="274">
        <f t="shared" ca="1" si="6"/>
        <v>0</v>
      </c>
      <c r="D34" s="311">
        <f t="shared" si="0"/>
        <v>0</v>
      </c>
      <c r="E34" s="311">
        <f t="shared" si="0"/>
        <v>0</v>
      </c>
      <c r="F34" s="311">
        <f t="shared" si="0"/>
        <v>0</v>
      </c>
      <c r="G34" s="311" t="str">
        <f t="shared" si="0"/>
        <v/>
      </c>
      <c r="H34" s="311" t="str">
        <f t="shared" si="0"/>
        <v/>
      </c>
      <c r="I34" s="311" t="str">
        <f t="shared" si="0"/>
        <v/>
      </c>
      <c r="J34" s="311" t="str">
        <f t="shared" si="0"/>
        <v/>
      </c>
      <c r="K34" s="311" t="str">
        <f t="shared" si="0"/>
        <v/>
      </c>
      <c r="L34" s="311" t="str">
        <f t="shared" si="0"/>
        <v/>
      </c>
      <c r="M34" s="311" t="str">
        <f t="shared" si="0"/>
        <v/>
      </c>
      <c r="N34" s="311" t="str">
        <f t="shared" si="1"/>
        <v/>
      </c>
      <c r="O34" s="311" t="str">
        <f t="shared" si="1"/>
        <v/>
      </c>
      <c r="P34" s="311" t="str">
        <f t="shared" si="1"/>
        <v/>
      </c>
      <c r="Q34" s="311" t="str">
        <f t="shared" si="1"/>
        <v/>
      </c>
      <c r="R34" s="311" t="str">
        <f t="shared" si="1"/>
        <v/>
      </c>
      <c r="S34" s="311" t="str">
        <f t="shared" si="1"/>
        <v/>
      </c>
      <c r="T34" s="311" t="str">
        <f t="shared" si="1"/>
        <v/>
      </c>
      <c r="U34" s="311" t="str">
        <f t="shared" si="1"/>
        <v/>
      </c>
      <c r="V34" s="311" t="str">
        <f t="shared" si="1"/>
        <v/>
      </c>
      <c r="W34" s="311" t="str">
        <f t="shared" si="1"/>
        <v/>
      </c>
      <c r="X34" s="311" t="str">
        <f t="shared" si="2"/>
        <v/>
      </c>
      <c r="Y34" s="311" t="str">
        <f t="shared" si="2"/>
        <v/>
      </c>
      <c r="Z34" s="311" t="str">
        <f t="shared" si="2"/>
        <v/>
      </c>
      <c r="AA34" s="311" t="str">
        <f t="shared" si="2"/>
        <v/>
      </c>
      <c r="AB34" s="311" t="str">
        <f t="shared" si="2"/>
        <v/>
      </c>
      <c r="AC34" s="311" t="str">
        <f t="shared" si="2"/>
        <v/>
      </c>
      <c r="AD34" s="311" t="str">
        <f t="shared" si="2"/>
        <v/>
      </c>
      <c r="AE34" s="311" t="str">
        <f t="shared" si="2"/>
        <v/>
      </c>
      <c r="AF34" s="311" t="str">
        <f t="shared" si="2"/>
        <v/>
      </c>
      <c r="AG34" s="311" t="str">
        <f t="shared" si="2"/>
        <v/>
      </c>
      <c r="AH34" s="311" t="str">
        <f t="shared" si="3"/>
        <v/>
      </c>
      <c r="AI34" s="311" t="str">
        <f t="shared" si="3"/>
        <v/>
      </c>
      <c r="AJ34" s="311" t="str">
        <f t="shared" si="3"/>
        <v/>
      </c>
      <c r="AK34" s="311" t="str">
        <f t="shared" si="3"/>
        <v/>
      </c>
      <c r="AL34" s="311" t="str">
        <f t="shared" si="3"/>
        <v/>
      </c>
      <c r="AM34" s="311" t="str">
        <f t="shared" si="3"/>
        <v/>
      </c>
      <c r="AN34" s="311" t="str">
        <f t="shared" si="3"/>
        <v/>
      </c>
      <c r="AO34" s="311" t="str">
        <f t="shared" si="3"/>
        <v/>
      </c>
      <c r="AP34" s="311" t="str">
        <f t="shared" si="3"/>
        <v/>
      </c>
      <c r="AQ34" s="311" t="str">
        <f t="shared" si="3"/>
        <v/>
      </c>
      <c r="AR34" s="311" t="str">
        <f t="shared" si="4"/>
        <v/>
      </c>
      <c r="AS34" s="311" t="str">
        <f t="shared" si="4"/>
        <v/>
      </c>
      <c r="AT34" s="311" t="str">
        <f t="shared" si="4"/>
        <v/>
      </c>
      <c r="AU34" s="311" t="str">
        <f t="shared" si="4"/>
        <v/>
      </c>
      <c r="AV34" s="311" t="str">
        <f t="shared" si="4"/>
        <v/>
      </c>
      <c r="AW34" s="311" t="str">
        <f t="shared" si="4"/>
        <v/>
      </c>
      <c r="AX34" s="311" t="str">
        <f t="shared" si="4"/>
        <v/>
      </c>
      <c r="AY34" s="311" t="str">
        <f t="shared" si="4"/>
        <v/>
      </c>
      <c r="AZ34" s="311" t="str">
        <f t="shared" si="4"/>
        <v/>
      </c>
      <c r="BA34" s="311" t="str">
        <f t="shared" si="4"/>
        <v/>
      </c>
      <c r="BB34" s="311" t="str">
        <f t="shared" si="5"/>
        <v/>
      </c>
      <c r="BC34" s="311" t="str">
        <f t="shared" si="5"/>
        <v/>
      </c>
      <c r="BD34" s="311" t="str">
        <f t="shared" si="5"/>
        <v/>
      </c>
      <c r="BE34" s="311" t="str">
        <f t="shared" si="5"/>
        <v/>
      </c>
      <c r="BF34" s="311" t="str">
        <f t="shared" si="5"/>
        <v/>
      </c>
      <c r="BG34" s="311" t="str">
        <f t="shared" si="5"/>
        <v/>
      </c>
      <c r="BH34" s="311" t="str">
        <f t="shared" si="5"/>
        <v/>
      </c>
      <c r="BI34" s="311" t="str">
        <f t="shared" si="5"/>
        <v/>
      </c>
      <c r="BJ34" s="311" t="str">
        <f t="shared" si="5"/>
        <v/>
      </c>
      <c r="BK34" s="311" t="str">
        <f t="shared" si="5"/>
        <v/>
      </c>
      <c r="BL34" s="311" t="str">
        <f t="shared" si="5"/>
        <v/>
      </c>
      <c r="BM34" s="311" t="str">
        <f t="shared" si="5"/>
        <v/>
      </c>
    </row>
    <row r="35" spans="1:65" s="29" customFormat="1">
      <c r="A35" s="459"/>
      <c r="B35" s="273">
        <f t="shared" si="7"/>
        <v>2027</v>
      </c>
      <c r="C35" s="274">
        <f t="shared" ca="1" si="6"/>
        <v>0</v>
      </c>
      <c r="D35" s="311">
        <f t="shared" si="0"/>
        <v>0</v>
      </c>
      <c r="E35" s="311">
        <f t="shared" si="0"/>
        <v>0</v>
      </c>
      <c r="F35" s="311">
        <f t="shared" si="0"/>
        <v>0</v>
      </c>
      <c r="G35" s="311">
        <f t="shared" si="0"/>
        <v>0</v>
      </c>
      <c r="H35" s="311" t="str">
        <f t="shared" si="0"/>
        <v/>
      </c>
      <c r="I35" s="311" t="str">
        <f t="shared" si="0"/>
        <v/>
      </c>
      <c r="J35" s="311" t="str">
        <f t="shared" si="0"/>
        <v/>
      </c>
      <c r="K35" s="311" t="str">
        <f t="shared" si="0"/>
        <v/>
      </c>
      <c r="L35" s="311" t="str">
        <f t="shared" si="0"/>
        <v/>
      </c>
      <c r="M35" s="311" t="str">
        <f t="shared" si="0"/>
        <v/>
      </c>
      <c r="N35" s="311" t="str">
        <f t="shared" si="1"/>
        <v/>
      </c>
      <c r="O35" s="311" t="str">
        <f t="shared" si="1"/>
        <v/>
      </c>
      <c r="P35" s="311" t="str">
        <f t="shared" si="1"/>
        <v/>
      </c>
      <c r="Q35" s="311" t="str">
        <f t="shared" si="1"/>
        <v/>
      </c>
      <c r="R35" s="311" t="str">
        <f t="shared" si="1"/>
        <v/>
      </c>
      <c r="S35" s="311" t="str">
        <f t="shared" si="1"/>
        <v/>
      </c>
      <c r="T35" s="311" t="str">
        <f t="shared" si="1"/>
        <v/>
      </c>
      <c r="U35" s="311" t="str">
        <f t="shared" si="1"/>
        <v/>
      </c>
      <c r="V35" s="311" t="str">
        <f t="shared" si="1"/>
        <v/>
      </c>
      <c r="W35" s="311" t="str">
        <f t="shared" si="1"/>
        <v/>
      </c>
      <c r="X35" s="311" t="str">
        <f t="shared" si="2"/>
        <v/>
      </c>
      <c r="Y35" s="311" t="str">
        <f t="shared" si="2"/>
        <v/>
      </c>
      <c r="Z35" s="311" t="str">
        <f t="shared" si="2"/>
        <v/>
      </c>
      <c r="AA35" s="311" t="str">
        <f t="shared" si="2"/>
        <v/>
      </c>
      <c r="AB35" s="311" t="str">
        <f t="shared" si="2"/>
        <v/>
      </c>
      <c r="AC35" s="311" t="str">
        <f t="shared" si="2"/>
        <v/>
      </c>
      <c r="AD35" s="311" t="str">
        <f t="shared" si="2"/>
        <v/>
      </c>
      <c r="AE35" s="311" t="str">
        <f t="shared" si="2"/>
        <v/>
      </c>
      <c r="AF35" s="311" t="str">
        <f t="shared" si="2"/>
        <v/>
      </c>
      <c r="AG35" s="311" t="str">
        <f t="shared" si="2"/>
        <v/>
      </c>
      <c r="AH35" s="311" t="str">
        <f t="shared" si="3"/>
        <v/>
      </c>
      <c r="AI35" s="311" t="str">
        <f t="shared" si="3"/>
        <v/>
      </c>
      <c r="AJ35" s="311" t="str">
        <f t="shared" si="3"/>
        <v/>
      </c>
      <c r="AK35" s="311" t="str">
        <f t="shared" si="3"/>
        <v/>
      </c>
      <c r="AL35" s="311" t="str">
        <f t="shared" si="3"/>
        <v/>
      </c>
      <c r="AM35" s="311" t="str">
        <f t="shared" si="3"/>
        <v/>
      </c>
      <c r="AN35" s="311" t="str">
        <f t="shared" si="3"/>
        <v/>
      </c>
      <c r="AO35" s="311" t="str">
        <f t="shared" si="3"/>
        <v/>
      </c>
      <c r="AP35" s="311" t="str">
        <f t="shared" si="3"/>
        <v/>
      </c>
      <c r="AQ35" s="311" t="str">
        <f t="shared" si="3"/>
        <v/>
      </c>
      <c r="AR35" s="311" t="str">
        <f t="shared" si="4"/>
        <v/>
      </c>
      <c r="AS35" s="311" t="str">
        <f t="shared" si="4"/>
        <v/>
      </c>
      <c r="AT35" s="311" t="str">
        <f t="shared" si="4"/>
        <v/>
      </c>
      <c r="AU35" s="311" t="str">
        <f t="shared" si="4"/>
        <v/>
      </c>
      <c r="AV35" s="311" t="str">
        <f t="shared" si="4"/>
        <v/>
      </c>
      <c r="AW35" s="311" t="str">
        <f t="shared" si="4"/>
        <v/>
      </c>
      <c r="AX35" s="311" t="str">
        <f t="shared" si="4"/>
        <v/>
      </c>
      <c r="AY35" s="311" t="str">
        <f t="shared" si="4"/>
        <v/>
      </c>
      <c r="AZ35" s="311" t="str">
        <f t="shared" si="4"/>
        <v/>
      </c>
      <c r="BA35" s="311" t="str">
        <f t="shared" si="4"/>
        <v/>
      </c>
      <c r="BB35" s="311" t="str">
        <f t="shared" si="5"/>
        <v/>
      </c>
      <c r="BC35" s="311" t="str">
        <f t="shared" si="5"/>
        <v/>
      </c>
      <c r="BD35" s="311" t="str">
        <f t="shared" si="5"/>
        <v/>
      </c>
      <c r="BE35" s="311" t="str">
        <f t="shared" si="5"/>
        <v/>
      </c>
      <c r="BF35" s="311" t="str">
        <f t="shared" si="5"/>
        <v/>
      </c>
      <c r="BG35" s="311" t="str">
        <f t="shared" si="5"/>
        <v/>
      </c>
      <c r="BH35" s="311" t="str">
        <f t="shared" si="5"/>
        <v/>
      </c>
      <c r="BI35" s="311" t="str">
        <f t="shared" si="5"/>
        <v/>
      </c>
      <c r="BJ35" s="311" t="str">
        <f t="shared" si="5"/>
        <v/>
      </c>
      <c r="BK35" s="311" t="str">
        <f t="shared" si="5"/>
        <v/>
      </c>
      <c r="BL35" s="311" t="str">
        <f t="shared" si="5"/>
        <v/>
      </c>
      <c r="BM35" s="311" t="str">
        <f t="shared" si="5"/>
        <v/>
      </c>
    </row>
    <row r="36" spans="1:65" s="29" customFormat="1">
      <c r="A36" s="459"/>
      <c r="B36" s="273">
        <f t="shared" si="7"/>
        <v>2028</v>
      </c>
      <c r="C36" s="274">
        <f t="shared" ca="1" si="6"/>
        <v>0</v>
      </c>
      <c r="D36" s="311">
        <f t="shared" si="0"/>
        <v>0</v>
      </c>
      <c r="E36" s="311">
        <f t="shared" si="0"/>
        <v>0</v>
      </c>
      <c r="F36" s="311">
        <f t="shared" si="0"/>
        <v>0</v>
      </c>
      <c r="G36" s="311">
        <f t="shared" si="0"/>
        <v>0</v>
      </c>
      <c r="H36" s="311">
        <f t="shared" si="0"/>
        <v>0</v>
      </c>
      <c r="I36" s="311" t="str">
        <f t="shared" si="0"/>
        <v/>
      </c>
      <c r="J36" s="311" t="str">
        <f t="shared" si="0"/>
        <v/>
      </c>
      <c r="K36" s="311" t="str">
        <f t="shared" si="0"/>
        <v/>
      </c>
      <c r="L36" s="311" t="str">
        <f t="shared" si="0"/>
        <v/>
      </c>
      <c r="M36" s="311" t="str">
        <f t="shared" si="0"/>
        <v/>
      </c>
      <c r="N36" s="311" t="str">
        <f t="shared" si="1"/>
        <v/>
      </c>
      <c r="O36" s="311" t="str">
        <f t="shared" si="1"/>
        <v/>
      </c>
      <c r="P36" s="311" t="str">
        <f t="shared" si="1"/>
        <v/>
      </c>
      <c r="Q36" s="311" t="str">
        <f t="shared" si="1"/>
        <v/>
      </c>
      <c r="R36" s="311" t="str">
        <f t="shared" si="1"/>
        <v/>
      </c>
      <c r="S36" s="311" t="str">
        <f t="shared" si="1"/>
        <v/>
      </c>
      <c r="T36" s="311" t="str">
        <f t="shared" si="1"/>
        <v/>
      </c>
      <c r="U36" s="311" t="str">
        <f t="shared" si="1"/>
        <v/>
      </c>
      <c r="V36" s="311" t="str">
        <f t="shared" si="1"/>
        <v/>
      </c>
      <c r="W36" s="311" t="str">
        <f t="shared" si="1"/>
        <v/>
      </c>
      <c r="X36" s="311" t="str">
        <f t="shared" si="2"/>
        <v/>
      </c>
      <c r="Y36" s="311" t="str">
        <f t="shared" si="2"/>
        <v/>
      </c>
      <c r="Z36" s="311" t="str">
        <f t="shared" si="2"/>
        <v/>
      </c>
      <c r="AA36" s="311" t="str">
        <f t="shared" si="2"/>
        <v/>
      </c>
      <c r="AB36" s="311" t="str">
        <f t="shared" si="2"/>
        <v/>
      </c>
      <c r="AC36" s="311" t="str">
        <f t="shared" si="2"/>
        <v/>
      </c>
      <c r="AD36" s="311" t="str">
        <f t="shared" si="2"/>
        <v/>
      </c>
      <c r="AE36" s="311" t="str">
        <f t="shared" si="2"/>
        <v/>
      </c>
      <c r="AF36" s="311" t="str">
        <f t="shared" si="2"/>
        <v/>
      </c>
      <c r="AG36" s="311" t="str">
        <f t="shared" si="2"/>
        <v/>
      </c>
      <c r="AH36" s="311" t="str">
        <f t="shared" si="3"/>
        <v/>
      </c>
      <c r="AI36" s="311" t="str">
        <f t="shared" si="3"/>
        <v/>
      </c>
      <c r="AJ36" s="311" t="str">
        <f t="shared" si="3"/>
        <v/>
      </c>
      <c r="AK36" s="311" t="str">
        <f t="shared" si="3"/>
        <v/>
      </c>
      <c r="AL36" s="311" t="str">
        <f t="shared" si="3"/>
        <v/>
      </c>
      <c r="AM36" s="311" t="str">
        <f t="shared" si="3"/>
        <v/>
      </c>
      <c r="AN36" s="311" t="str">
        <f t="shared" si="3"/>
        <v/>
      </c>
      <c r="AO36" s="311" t="str">
        <f t="shared" si="3"/>
        <v/>
      </c>
      <c r="AP36" s="311" t="str">
        <f t="shared" si="3"/>
        <v/>
      </c>
      <c r="AQ36" s="311" t="str">
        <f t="shared" si="3"/>
        <v/>
      </c>
      <c r="AR36" s="311" t="str">
        <f t="shared" si="4"/>
        <v/>
      </c>
      <c r="AS36" s="311" t="str">
        <f t="shared" si="4"/>
        <v/>
      </c>
      <c r="AT36" s="311" t="str">
        <f t="shared" si="4"/>
        <v/>
      </c>
      <c r="AU36" s="311" t="str">
        <f t="shared" si="4"/>
        <v/>
      </c>
      <c r="AV36" s="311" t="str">
        <f t="shared" si="4"/>
        <v/>
      </c>
      <c r="AW36" s="311" t="str">
        <f t="shared" si="4"/>
        <v/>
      </c>
      <c r="AX36" s="311" t="str">
        <f t="shared" si="4"/>
        <v/>
      </c>
      <c r="AY36" s="311" t="str">
        <f t="shared" si="4"/>
        <v/>
      </c>
      <c r="AZ36" s="311" t="str">
        <f t="shared" si="4"/>
        <v/>
      </c>
      <c r="BA36" s="311" t="str">
        <f t="shared" si="4"/>
        <v/>
      </c>
      <c r="BB36" s="311" t="str">
        <f t="shared" si="5"/>
        <v/>
      </c>
      <c r="BC36" s="311" t="str">
        <f t="shared" si="5"/>
        <v/>
      </c>
      <c r="BD36" s="311" t="str">
        <f t="shared" si="5"/>
        <v/>
      </c>
      <c r="BE36" s="311" t="str">
        <f t="shared" si="5"/>
        <v/>
      </c>
      <c r="BF36" s="311" t="str">
        <f t="shared" si="5"/>
        <v/>
      </c>
      <c r="BG36" s="311" t="str">
        <f t="shared" si="5"/>
        <v/>
      </c>
      <c r="BH36" s="311" t="str">
        <f t="shared" si="5"/>
        <v/>
      </c>
      <c r="BI36" s="311" t="str">
        <f t="shared" si="5"/>
        <v/>
      </c>
      <c r="BJ36" s="311" t="str">
        <f t="shared" si="5"/>
        <v/>
      </c>
      <c r="BK36" s="311" t="str">
        <f t="shared" si="5"/>
        <v/>
      </c>
      <c r="BL36" s="311" t="str">
        <f t="shared" si="5"/>
        <v/>
      </c>
      <c r="BM36" s="311" t="str">
        <f t="shared" si="5"/>
        <v/>
      </c>
    </row>
    <row r="37" spans="1:65" s="29" customFormat="1">
      <c r="A37" s="459"/>
      <c r="B37" s="273">
        <f t="shared" si="7"/>
        <v>2029</v>
      </c>
      <c r="C37" s="274">
        <f t="shared" ca="1" si="6"/>
        <v>0</v>
      </c>
      <c r="D37" s="311">
        <f t="shared" si="0"/>
        <v>0</v>
      </c>
      <c r="E37" s="311">
        <f t="shared" si="0"/>
        <v>0</v>
      </c>
      <c r="F37" s="311">
        <f t="shared" si="0"/>
        <v>0</v>
      </c>
      <c r="G37" s="311">
        <f t="shared" si="0"/>
        <v>0</v>
      </c>
      <c r="H37" s="311">
        <f t="shared" si="0"/>
        <v>0</v>
      </c>
      <c r="I37" s="311">
        <f t="shared" si="0"/>
        <v>0</v>
      </c>
      <c r="J37" s="311" t="str">
        <f t="shared" si="0"/>
        <v/>
      </c>
      <c r="K37" s="311" t="str">
        <f t="shared" si="0"/>
        <v/>
      </c>
      <c r="L37" s="311" t="str">
        <f t="shared" si="0"/>
        <v/>
      </c>
      <c r="M37" s="311" t="str">
        <f t="shared" si="0"/>
        <v/>
      </c>
      <c r="N37" s="311" t="str">
        <f t="shared" si="1"/>
        <v/>
      </c>
      <c r="O37" s="311" t="str">
        <f t="shared" si="1"/>
        <v/>
      </c>
      <c r="P37" s="311" t="str">
        <f t="shared" si="1"/>
        <v/>
      </c>
      <c r="Q37" s="311" t="str">
        <f t="shared" si="1"/>
        <v/>
      </c>
      <c r="R37" s="311" t="str">
        <f t="shared" si="1"/>
        <v/>
      </c>
      <c r="S37" s="311" t="str">
        <f t="shared" si="1"/>
        <v/>
      </c>
      <c r="T37" s="311" t="str">
        <f t="shared" si="1"/>
        <v/>
      </c>
      <c r="U37" s="311" t="str">
        <f t="shared" si="1"/>
        <v/>
      </c>
      <c r="V37" s="311" t="str">
        <f t="shared" si="1"/>
        <v/>
      </c>
      <c r="W37" s="311" t="str">
        <f t="shared" si="1"/>
        <v/>
      </c>
      <c r="X37" s="311" t="str">
        <f t="shared" si="2"/>
        <v/>
      </c>
      <c r="Y37" s="311" t="str">
        <f t="shared" si="2"/>
        <v/>
      </c>
      <c r="Z37" s="311" t="str">
        <f t="shared" si="2"/>
        <v/>
      </c>
      <c r="AA37" s="311" t="str">
        <f t="shared" si="2"/>
        <v/>
      </c>
      <c r="AB37" s="311" t="str">
        <f t="shared" si="2"/>
        <v/>
      </c>
      <c r="AC37" s="311" t="str">
        <f t="shared" si="2"/>
        <v/>
      </c>
      <c r="AD37" s="311" t="str">
        <f t="shared" si="2"/>
        <v/>
      </c>
      <c r="AE37" s="311" t="str">
        <f t="shared" si="2"/>
        <v/>
      </c>
      <c r="AF37" s="311" t="str">
        <f t="shared" si="2"/>
        <v/>
      </c>
      <c r="AG37" s="311" t="str">
        <f t="shared" si="2"/>
        <v/>
      </c>
      <c r="AH37" s="311" t="str">
        <f t="shared" si="3"/>
        <v/>
      </c>
      <c r="AI37" s="311" t="str">
        <f t="shared" si="3"/>
        <v/>
      </c>
      <c r="AJ37" s="311" t="str">
        <f t="shared" si="3"/>
        <v/>
      </c>
      <c r="AK37" s="311" t="str">
        <f t="shared" si="3"/>
        <v/>
      </c>
      <c r="AL37" s="311" t="str">
        <f t="shared" si="3"/>
        <v/>
      </c>
      <c r="AM37" s="311" t="str">
        <f t="shared" si="3"/>
        <v/>
      </c>
      <c r="AN37" s="311" t="str">
        <f t="shared" si="3"/>
        <v/>
      </c>
      <c r="AO37" s="311" t="str">
        <f t="shared" si="3"/>
        <v/>
      </c>
      <c r="AP37" s="311" t="str">
        <f t="shared" si="3"/>
        <v/>
      </c>
      <c r="AQ37" s="311" t="str">
        <f t="shared" si="3"/>
        <v/>
      </c>
      <c r="AR37" s="311" t="str">
        <f t="shared" si="4"/>
        <v/>
      </c>
      <c r="AS37" s="311" t="str">
        <f t="shared" si="4"/>
        <v/>
      </c>
      <c r="AT37" s="311" t="str">
        <f t="shared" si="4"/>
        <v/>
      </c>
      <c r="AU37" s="311" t="str">
        <f t="shared" si="4"/>
        <v/>
      </c>
      <c r="AV37" s="311" t="str">
        <f t="shared" si="4"/>
        <v/>
      </c>
      <c r="AW37" s="311" t="str">
        <f t="shared" si="4"/>
        <v/>
      </c>
      <c r="AX37" s="311" t="str">
        <f t="shared" si="4"/>
        <v/>
      </c>
      <c r="AY37" s="311" t="str">
        <f t="shared" si="4"/>
        <v/>
      </c>
      <c r="AZ37" s="311" t="str">
        <f t="shared" si="4"/>
        <v/>
      </c>
      <c r="BA37" s="311" t="str">
        <f t="shared" si="4"/>
        <v/>
      </c>
      <c r="BB37" s="311" t="str">
        <f t="shared" si="5"/>
        <v/>
      </c>
      <c r="BC37" s="311" t="str">
        <f t="shared" si="5"/>
        <v/>
      </c>
      <c r="BD37" s="311" t="str">
        <f t="shared" si="5"/>
        <v/>
      </c>
      <c r="BE37" s="311" t="str">
        <f t="shared" si="5"/>
        <v/>
      </c>
      <c r="BF37" s="311" t="str">
        <f t="shared" si="5"/>
        <v/>
      </c>
      <c r="BG37" s="311" t="str">
        <f t="shared" si="5"/>
        <v/>
      </c>
      <c r="BH37" s="311" t="str">
        <f t="shared" si="5"/>
        <v/>
      </c>
      <c r="BI37" s="311" t="str">
        <f t="shared" si="5"/>
        <v/>
      </c>
      <c r="BJ37" s="311" t="str">
        <f t="shared" si="5"/>
        <v/>
      </c>
      <c r="BK37" s="311" t="str">
        <f t="shared" si="5"/>
        <v/>
      </c>
      <c r="BL37" s="311" t="str">
        <f t="shared" si="5"/>
        <v/>
      </c>
      <c r="BM37" s="311" t="str">
        <f t="shared" si="5"/>
        <v/>
      </c>
    </row>
    <row r="38" spans="1:65" s="29" customFormat="1">
      <c r="A38" s="459"/>
      <c r="B38" s="273">
        <f t="shared" si="7"/>
        <v>2030</v>
      </c>
      <c r="C38" s="274">
        <f t="shared" ca="1" si="6"/>
        <v>0</v>
      </c>
      <c r="D38" s="311">
        <f t="shared" si="0"/>
        <v>0</v>
      </c>
      <c r="E38" s="311">
        <f t="shared" si="0"/>
        <v>0</v>
      </c>
      <c r="F38" s="311">
        <f t="shared" si="0"/>
        <v>0</v>
      </c>
      <c r="G38" s="311">
        <f t="shared" si="0"/>
        <v>0</v>
      </c>
      <c r="H38" s="311">
        <f t="shared" si="0"/>
        <v>0</v>
      </c>
      <c r="I38" s="311">
        <f t="shared" si="0"/>
        <v>0</v>
      </c>
      <c r="J38" s="311">
        <f t="shared" si="0"/>
        <v>0</v>
      </c>
      <c r="K38" s="311" t="str">
        <f t="shared" si="0"/>
        <v/>
      </c>
      <c r="L38" s="311" t="str">
        <f t="shared" si="0"/>
        <v/>
      </c>
      <c r="M38" s="311" t="str">
        <f t="shared" si="0"/>
        <v/>
      </c>
      <c r="N38" s="311" t="str">
        <f t="shared" si="1"/>
        <v/>
      </c>
      <c r="O38" s="311" t="str">
        <f t="shared" si="1"/>
        <v/>
      </c>
      <c r="P38" s="311" t="str">
        <f t="shared" si="1"/>
        <v/>
      </c>
      <c r="Q38" s="311" t="str">
        <f t="shared" si="1"/>
        <v/>
      </c>
      <c r="R38" s="311" t="str">
        <f t="shared" si="1"/>
        <v/>
      </c>
      <c r="S38" s="311" t="str">
        <f t="shared" si="1"/>
        <v/>
      </c>
      <c r="T38" s="311" t="str">
        <f t="shared" si="1"/>
        <v/>
      </c>
      <c r="U38" s="311" t="str">
        <f t="shared" si="1"/>
        <v/>
      </c>
      <c r="V38" s="311" t="str">
        <f t="shared" si="1"/>
        <v/>
      </c>
      <c r="W38" s="311" t="str">
        <f t="shared" si="1"/>
        <v/>
      </c>
      <c r="X38" s="311" t="str">
        <f t="shared" si="2"/>
        <v/>
      </c>
      <c r="Y38" s="311" t="str">
        <f t="shared" si="2"/>
        <v/>
      </c>
      <c r="Z38" s="311" t="str">
        <f t="shared" si="2"/>
        <v/>
      </c>
      <c r="AA38" s="311" t="str">
        <f t="shared" si="2"/>
        <v/>
      </c>
      <c r="AB38" s="311" t="str">
        <f t="shared" si="2"/>
        <v/>
      </c>
      <c r="AC38" s="311" t="str">
        <f t="shared" si="2"/>
        <v/>
      </c>
      <c r="AD38" s="311" t="str">
        <f t="shared" si="2"/>
        <v/>
      </c>
      <c r="AE38" s="311" t="str">
        <f t="shared" si="2"/>
        <v/>
      </c>
      <c r="AF38" s="311" t="str">
        <f t="shared" si="2"/>
        <v/>
      </c>
      <c r="AG38" s="311" t="str">
        <f t="shared" si="2"/>
        <v/>
      </c>
      <c r="AH38" s="311" t="str">
        <f t="shared" si="3"/>
        <v/>
      </c>
      <c r="AI38" s="311" t="str">
        <f t="shared" si="3"/>
        <v/>
      </c>
      <c r="AJ38" s="311" t="str">
        <f t="shared" si="3"/>
        <v/>
      </c>
      <c r="AK38" s="311" t="str">
        <f t="shared" si="3"/>
        <v/>
      </c>
      <c r="AL38" s="311" t="str">
        <f t="shared" si="3"/>
        <v/>
      </c>
      <c r="AM38" s="311" t="str">
        <f t="shared" si="3"/>
        <v/>
      </c>
      <c r="AN38" s="311" t="str">
        <f t="shared" si="3"/>
        <v/>
      </c>
      <c r="AO38" s="311" t="str">
        <f t="shared" si="3"/>
        <v/>
      </c>
      <c r="AP38" s="311" t="str">
        <f t="shared" si="3"/>
        <v/>
      </c>
      <c r="AQ38" s="311" t="str">
        <f t="shared" si="3"/>
        <v/>
      </c>
      <c r="AR38" s="311" t="str">
        <f t="shared" si="4"/>
        <v/>
      </c>
      <c r="AS38" s="311" t="str">
        <f t="shared" si="4"/>
        <v/>
      </c>
      <c r="AT38" s="311" t="str">
        <f t="shared" si="4"/>
        <v/>
      </c>
      <c r="AU38" s="311" t="str">
        <f t="shared" si="4"/>
        <v/>
      </c>
      <c r="AV38" s="311" t="str">
        <f t="shared" si="4"/>
        <v/>
      </c>
      <c r="AW38" s="311" t="str">
        <f t="shared" si="4"/>
        <v/>
      </c>
      <c r="AX38" s="311" t="str">
        <f t="shared" si="4"/>
        <v/>
      </c>
      <c r="AY38" s="311" t="str">
        <f t="shared" si="4"/>
        <v/>
      </c>
      <c r="AZ38" s="311" t="str">
        <f t="shared" si="4"/>
        <v/>
      </c>
      <c r="BA38" s="311" t="str">
        <f t="shared" si="4"/>
        <v/>
      </c>
      <c r="BB38" s="311" t="str">
        <f t="shared" si="5"/>
        <v/>
      </c>
      <c r="BC38" s="311" t="str">
        <f t="shared" si="5"/>
        <v/>
      </c>
      <c r="BD38" s="311" t="str">
        <f t="shared" si="5"/>
        <v/>
      </c>
      <c r="BE38" s="311" t="str">
        <f t="shared" si="5"/>
        <v/>
      </c>
      <c r="BF38" s="311" t="str">
        <f t="shared" si="5"/>
        <v/>
      </c>
      <c r="BG38" s="311" t="str">
        <f t="shared" si="5"/>
        <v/>
      </c>
      <c r="BH38" s="311" t="str">
        <f t="shared" si="5"/>
        <v/>
      </c>
      <c r="BI38" s="311" t="str">
        <f t="shared" si="5"/>
        <v/>
      </c>
      <c r="BJ38" s="311" t="str">
        <f t="shared" si="5"/>
        <v/>
      </c>
      <c r="BK38" s="311" t="str">
        <f t="shared" si="5"/>
        <v/>
      </c>
      <c r="BL38" s="311" t="str">
        <f t="shared" si="5"/>
        <v/>
      </c>
      <c r="BM38" s="311" t="str">
        <f t="shared" si="5"/>
        <v/>
      </c>
    </row>
    <row r="39" spans="1:65" s="29" customFormat="1">
      <c r="A39" s="459"/>
      <c r="B39" s="273">
        <f t="shared" si="7"/>
        <v>2031</v>
      </c>
      <c r="C39" s="274">
        <f t="shared" ca="1" si="6"/>
        <v>0</v>
      </c>
      <c r="D39" s="311">
        <f t="shared" si="0"/>
        <v>0</v>
      </c>
      <c r="E39" s="311">
        <f t="shared" si="0"/>
        <v>0</v>
      </c>
      <c r="F39" s="311">
        <f t="shared" si="0"/>
        <v>0</v>
      </c>
      <c r="G39" s="311">
        <f t="shared" si="0"/>
        <v>0</v>
      </c>
      <c r="H39" s="311">
        <f t="shared" si="0"/>
        <v>0</v>
      </c>
      <c r="I39" s="311">
        <f t="shared" si="0"/>
        <v>0</v>
      </c>
      <c r="J39" s="311">
        <f t="shared" si="0"/>
        <v>0</v>
      </c>
      <c r="K39" s="311">
        <f t="shared" si="0"/>
        <v>0</v>
      </c>
      <c r="L39" s="311" t="str">
        <f t="shared" si="0"/>
        <v/>
      </c>
      <c r="M39" s="311" t="str">
        <f t="shared" si="0"/>
        <v/>
      </c>
      <c r="N39" s="311" t="str">
        <f t="shared" si="1"/>
        <v/>
      </c>
      <c r="O39" s="311" t="str">
        <f t="shared" si="1"/>
        <v/>
      </c>
      <c r="P39" s="311" t="str">
        <f t="shared" si="1"/>
        <v/>
      </c>
      <c r="Q39" s="311" t="str">
        <f t="shared" si="1"/>
        <v/>
      </c>
      <c r="R39" s="311" t="str">
        <f t="shared" si="1"/>
        <v/>
      </c>
      <c r="S39" s="311" t="str">
        <f t="shared" si="1"/>
        <v/>
      </c>
      <c r="T39" s="311" t="str">
        <f t="shared" si="1"/>
        <v/>
      </c>
      <c r="U39" s="311" t="str">
        <f t="shared" si="1"/>
        <v/>
      </c>
      <c r="V39" s="311" t="str">
        <f t="shared" si="1"/>
        <v/>
      </c>
      <c r="W39" s="311" t="str">
        <f t="shared" si="1"/>
        <v/>
      </c>
      <c r="X39" s="311" t="str">
        <f t="shared" si="2"/>
        <v/>
      </c>
      <c r="Y39" s="311" t="str">
        <f t="shared" si="2"/>
        <v/>
      </c>
      <c r="Z39" s="311" t="str">
        <f t="shared" si="2"/>
        <v/>
      </c>
      <c r="AA39" s="311" t="str">
        <f t="shared" si="2"/>
        <v/>
      </c>
      <c r="AB39" s="311" t="str">
        <f t="shared" si="2"/>
        <v/>
      </c>
      <c r="AC39" s="311" t="str">
        <f t="shared" si="2"/>
        <v/>
      </c>
      <c r="AD39" s="311" t="str">
        <f t="shared" si="2"/>
        <v/>
      </c>
      <c r="AE39" s="311" t="str">
        <f t="shared" si="2"/>
        <v/>
      </c>
      <c r="AF39" s="311" t="str">
        <f t="shared" si="2"/>
        <v/>
      </c>
      <c r="AG39" s="311" t="str">
        <f t="shared" si="2"/>
        <v/>
      </c>
      <c r="AH39" s="311" t="str">
        <f t="shared" si="3"/>
        <v/>
      </c>
      <c r="AI39" s="311" t="str">
        <f t="shared" si="3"/>
        <v/>
      </c>
      <c r="AJ39" s="311" t="str">
        <f t="shared" si="3"/>
        <v/>
      </c>
      <c r="AK39" s="311" t="str">
        <f t="shared" si="3"/>
        <v/>
      </c>
      <c r="AL39" s="311" t="str">
        <f t="shared" si="3"/>
        <v/>
      </c>
      <c r="AM39" s="311" t="str">
        <f t="shared" si="3"/>
        <v/>
      </c>
      <c r="AN39" s="311" t="str">
        <f t="shared" si="3"/>
        <v/>
      </c>
      <c r="AO39" s="311" t="str">
        <f t="shared" si="3"/>
        <v/>
      </c>
      <c r="AP39" s="311" t="str">
        <f t="shared" si="3"/>
        <v/>
      </c>
      <c r="AQ39" s="311" t="str">
        <f t="shared" si="3"/>
        <v/>
      </c>
      <c r="AR39" s="311" t="str">
        <f t="shared" si="4"/>
        <v/>
      </c>
      <c r="AS39" s="311" t="str">
        <f t="shared" si="4"/>
        <v/>
      </c>
      <c r="AT39" s="311" t="str">
        <f t="shared" si="4"/>
        <v/>
      </c>
      <c r="AU39" s="311" t="str">
        <f t="shared" si="4"/>
        <v/>
      </c>
      <c r="AV39" s="311" t="str">
        <f t="shared" si="4"/>
        <v/>
      </c>
      <c r="AW39" s="311" t="str">
        <f t="shared" si="4"/>
        <v/>
      </c>
      <c r="AX39" s="311" t="str">
        <f t="shared" si="4"/>
        <v/>
      </c>
      <c r="AY39" s="311" t="str">
        <f t="shared" si="4"/>
        <v/>
      </c>
      <c r="AZ39" s="311" t="str">
        <f t="shared" si="4"/>
        <v/>
      </c>
      <c r="BA39" s="311" t="str">
        <f t="shared" si="4"/>
        <v/>
      </c>
      <c r="BB39" s="311" t="str">
        <f t="shared" si="5"/>
        <v/>
      </c>
      <c r="BC39" s="311" t="str">
        <f t="shared" si="5"/>
        <v/>
      </c>
      <c r="BD39" s="311" t="str">
        <f t="shared" si="5"/>
        <v/>
      </c>
      <c r="BE39" s="311" t="str">
        <f t="shared" si="5"/>
        <v/>
      </c>
      <c r="BF39" s="311" t="str">
        <f t="shared" si="5"/>
        <v/>
      </c>
      <c r="BG39" s="311" t="str">
        <f t="shared" si="5"/>
        <v/>
      </c>
      <c r="BH39" s="311" t="str">
        <f t="shared" si="5"/>
        <v/>
      </c>
      <c r="BI39" s="311" t="str">
        <f t="shared" si="5"/>
        <v/>
      </c>
      <c r="BJ39" s="311" t="str">
        <f t="shared" si="5"/>
        <v/>
      </c>
      <c r="BK39" s="311" t="str">
        <f t="shared" si="5"/>
        <v/>
      </c>
      <c r="BL39" s="311" t="str">
        <f t="shared" si="5"/>
        <v/>
      </c>
      <c r="BM39" s="311" t="str">
        <f t="shared" si="5"/>
        <v/>
      </c>
    </row>
    <row r="40" spans="1:65" s="29" customFormat="1">
      <c r="A40" s="459"/>
      <c r="B40" s="273">
        <f t="shared" si="7"/>
        <v>2032</v>
      </c>
      <c r="C40" s="274">
        <f t="shared" ca="1" si="6"/>
        <v>0</v>
      </c>
      <c r="D40" s="311">
        <f t="shared" si="0"/>
        <v>0</v>
      </c>
      <c r="E40" s="311">
        <f t="shared" si="0"/>
        <v>0</v>
      </c>
      <c r="F40" s="311">
        <f t="shared" si="0"/>
        <v>0</v>
      </c>
      <c r="G40" s="311">
        <f t="shared" si="0"/>
        <v>0</v>
      </c>
      <c r="H40" s="311">
        <f t="shared" si="0"/>
        <v>0</v>
      </c>
      <c r="I40" s="311">
        <f t="shared" si="0"/>
        <v>0</v>
      </c>
      <c r="J40" s="311">
        <f t="shared" si="0"/>
        <v>0</v>
      </c>
      <c r="K40" s="311">
        <f t="shared" si="0"/>
        <v>0</v>
      </c>
      <c r="L40" s="311">
        <f t="shared" si="0"/>
        <v>0</v>
      </c>
      <c r="M40" s="311" t="str">
        <f t="shared" si="0"/>
        <v/>
      </c>
      <c r="N40" s="311" t="str">
        <f t="shared" si="1"/>
        <v/>
      </c>
      <c r="O40" s="311" t="str">
        <f t="shared" si="1"/>
        <v/>
      </c>
      <c r="P40" s="311" t="str">
        <f t="shared" si="1"/>
        <v/>
      </c>
      <c r="Q40" s="311" t="str">
        <f t="shared" si="1"/>
        <v/>
      </c>
      <c r="R40" s="311" t="str">
        <f t="shared" si="1"/>
        <v/>
      </c>
      <c r="S40" s="311" t="str">
        <f t="shared" si="1"/>
        <v/>
      </c>
      <c r="T40" s="311" t="str">
        <f t="shared" si="1"/>
        <v/>
      </c>
      <c r="U40" s="311" t="str">
        <f t="shared" si="1"/>
        <v/>
      </c>
      <c r="V40" s="311" t="str">
        <f t="shared" si="1"/>
        <v/>
      </c>
      <c r="W40" s="311" t="str">
        <f t="shared" si="1"/>
        <v/>
      </c>
      <c r="X40" s="311" t="str">
        <f t="shared" si="2"/>
        <v/>
      </c>
      <c r="Y40" s="311" t="str">
        <f t="shared" si="2"/>
        <v/>
      </c>
      <c r="Z40" s="311" t="str">
        <f t="shared" si="2"/>
        <v/>
      </c>
      <c r="AA40" s="311" t="str">
        <f t="shared" si="2"/>
        <v/>
      </c>
      <c r="AB40" s="311" t="str">
        <f t="shared" si="2"/>
        <v/>
      </c>
      <c r="AC40" s="311" t="str">
        <f t="shared" si="2"/>
        <v/>
      </c>
      <c r="AD40" s="311" t="str">
        <f t="shared" si="2"/>
        <v/>
      </c>
      <c r="AE40" s="311" t="str">
        <f t="shared" si="2"/>
        <v/>
      </c>
      <c r="AF40" s="311" t="str">
        <f t="shared" si="2"/>
        <v/>
      </c>
      <c r="AG40" s="311" t="str">
        <f t="shared" si="2"/>
        <v/>
      </c>
      <c r="AH40" s="311" t="str">
        <f t="shared" si="3"/>
        <v/>
      </c>
      <c r="AI40" s="311" t="str">
        <f t="shared" si="3"/>
        <v/>
      </c>
      <c r="AJ40" s="311" t="str">
        <f t="shared" si="3"/>
        <v/>
      </c>
      <c r="AK40" s="311" t="str">
        <f t="shared" si="3"/>
        <v/>
      </c>
      <c r="AL40" s="311" t="str">
        <f t="shared" si="3"/>
        <v/>
      </c>
      <c r="AM40" s="311" t="str">
        <f t="shared" si="3"/>
        <v/>
      </c>
      <c r="AN40" s="311" t="str">
        <f t="shared" si="3"/>
        <v/>
      </c>
      <c r="AO40" s="311" t="str">
        <f t="shared" si="3"/>
        <v/>
      </c>
      <c r="AP40" s="311" t="str">
        <f t="shared" si="3"/>
        <v/>
      </c>
      <c r="AQ40" s="311" t="str">
        <f t="shared" si="3"/>
        <v/>
      </c>
      <c r="AR40" s="311" t="str">
        <f t="shared" si="4"/>
        <v/>
      </c>
      <c r="AS40" s="311" t="str">
        <f t="shared" si="4"/>
        <v/>
      </c>
      <c r="AT40" s="311" t="str">
        <f t="shared" si="4"/>
        <v/>
      </c>
      <c r="AU40" s="311" t="str">
        <f t="shared" si="4"/>
        <v/>
      </c>
      <c r="AV40" s="311" t="str">
        <f t="shared" si="4"/>
        <v/>
      </c>
      <c r="AW40" s="311" t="str">
        <f t="shared" si="4"/>
        <v/>
      </c>
      <c r="AX40" s="311" t="str">
        <f t="shared" si="4"/>
        <v/>
      </c>
      <c r="AY40" s="311" t="str">
        <f t="shared" si="4"/>
        <v/>
      </c>
      <c r="AZ40" s="311" t="str">
        <f t="shared" si="4"/>
        <v/>
      </c>
      <c r="BA40" s="311" t="str">
        <f t="shared" si="4"/>
        <v/>
      </c>
      <c r="BB40" s="311" t="str">
        <f t="shared" si="5"/>
        <v/>
      </c>
      <c r="BC40" s="311" t="str">
        <f t="shared" si="5"/>
        <v/>
      </c>
      <c r="BD40" s="311" t="str">
        <f t="shared" si="5"/>
        <v/>
      </c>
      <c r="BE40" s="311" t="str">
        <f t="shared" si="5"/>
        <v/>
      </c>
      <c r="BF40" s="311" t="str">
        <f t="shared" si="5"/>
        <v/>
      </c>
      <c r="BG40" s="311" t="str">
        <f t="shared" si="5"/>
        <v/>
      </c>
      <c r="BH40" s="311" t="str">
        <f t="shared" si="5"/>
        <v/>
      </c>
      <c r="BI40" s="311" t="str">
        <f t="shared" si="5"/>
        <v/>
      </c>
      <c r="BJ40" s="311" t="str">
        <f t="shared" si="5"/>
        <v/>
      </c>
      <c r="BK40" s="311" t="str">
        <f t="shared" si="5"/>
        <v/>
      </c>
      <c r="BL40" s="311" t="str">
        <f t="shared" si="5"/>
        <v/>
      </c>
      <c r="BM40" s="311" t="str">
        <f t="shared" si="5"/>
        <v/>
      </c>
    </row>
    <row r="41" spans="1:65" s="29" customFormat="1">
      <c r="A41" s="459"/>
      <c r="B41" s="273">
        <f t="shared" si="7"/>
        <v>2033</v>
      </c>
      <c r="C41" s="274">
        <f t="shared" ca="1" si="6"/>
        <v>0</v>
      </c>
      <c r="D41" s="311">
        <f t="shared" si="0"/>
        <v>0</v>
      </c>
      <c r="E41" s="311">
        <f t="shared" si="0"/>
        <v>0</v>
      </c>
      <c r="F41" s="311">
        <f t="shared" si="0"/>
        <v>0</v>
      </c>
      <c r="G41" s="311">
        <f t="shared" si="0"/>
        <v>0</v>
      </c>
      <c r="H41" s="311">
        <f t="shared" si="0"/>
        <v>0</v>
      </c>
      <c r="I41" s="311">
        <f t="shared" si="0"/>
        <v>0</v>
      </c>
      <c r="J41" s="311">
        <f t="shared" si="0"/>
        <v>0</v>
      </c>
      <c r="K41" s="311">
        <f t="shared" si="0"/>
        <v>0</v>
      </c>
      <c r="L41" s="311">
        <f t="shared" si="0"/>
        <v>0</v>
      </c>
      <c r="M41" s="311">
        <f t="shared" si="0"/>
        <v>0</v>
      </c>
      <c r="N41" s="311" t="str">
        <f t="shared" si="1"/>
        <v/>
      </c>
      <c r="O41" s="311" t="str">
        <f t="shared" si="1"/>
        <v/>
      </c>
      <c r="P41" s="311" t="str">
        <f t="shared" si="1"/>
        <v/>
      </c>
      <c r="Q41" s="311" t="str">
        <f t="shared" si="1"/>
        <v/>
      </c>
      <c r="R41" s="311" t="str">
        <f t="shared" si="1"/>
        <v/>
      </c>
      <c r="S41" s="311" t="str">
        <f t="shared" si="1"/>
        <v/>
      </c>
      <c r="T41" s="311" t="str">
        <f t="shared" si="1"/>
        <v/>
      </c>
      <c r="U41" s="311" t="str">
        <f t="shared" si="1"/>
        <v/>
      </c>
      <c r="V41" s="311" t="str">
        <f t="shared" si="1"/>
        <v/>
      </c>
      <c r="W41" s="311" t="str">
        <f t="shared" si="1"/>
        <v/>
      </c>
      <c r="X41" s="311" t="str">
        <f t="shared" si="2"/>
        <v/>
      </c>
      <c r="Y41" s="311" t="str">
        <f t="shared" si="2"/>
        <v/>
      </c>
      <c r="Z41" s="311" t="str">
        <f t="shared" si="2"/>
        <v/>
      </c>
      <c r="AA41" s="311" t="str">
        <f t="shared" si="2"/>
        <v/>
      </c>
      <c r="AB41" s="311" t="str">
        <f t="shared" si="2"/>
        <v/>
      </c>
      <c r="AC41" s="311" t="str">
        <f t="shared" si="2"/>
        <v/>
      </c>
      <c r="AD41" s="311" t="str">
        <f t="shared" si="2"/>
        <v/>
      </c>
      <c r="AE41" s="311" t="str">
        <f t="shared" si="2"/>
        <v/>
      </c>
      <c r="AF41" s="311" t="str">
        <f t="shared" si="2"/>
        <v/>
      </c>
      <c r="AG41" s="311" t="str">
        <f t="shared" si="2"/>
        <v/>
      </c>
      <c r="AH41" s="311" t="str">
        <f t="shared" si="3"/>
        <v/>
      </c>
      <c r="AI41" s="311" t="str">
        <f t="shared" si="3"/>
        <v/>
      </c>
      <c r="AJ41" s="311" t="str">
        <f t="shared" si="3"/>
        <v/>
      </c>
      <c r="AK41" s="311" t="str">
        <f t="shared" si="3"/>
        <v/>
      </c>
      <c r="AL41" s="311" t="str">
        <f t="shared" si="3"/>
        <v/>
      </c>
      <c r="AM41" s="311" t="str">
        <f t="shared" si="3"/>
        <v/>
      </c>
      <c r="AN41" s="311" t="str">
        <f t="shared" si="3"/>
        <v/>
      </c>
      <c r="AO41" s="311" t="str">
        <f t="shared" si="3"/>
        <v/>
      </c>
      <c r="AP41" s="311" t="str">
        <f t="shared" si="3"/>
        <v/>
      </c>
      <c r="AQ41" s="311" t="str">
        <f t="shared" si="3"/>
        <v/>
      </c>
      <c r="AR41" s="311" t="str">
        <f t="shared" si="4"/>
        <v/>
      </c>
      <c r="AS41" s="311" t="str">
        <f t="shared" si="4"/>
        <v/>
      </c>
      <c r="AT41" s="311" t="str">
        <f t="shared" si="4"/>
        <v/>
      </c>
      <c r="AU41" s="311" t="str">
        <f t="shared" si="4"/>
        <v/>
      </c>
      <c r="AV41" s="311" t="str">
        <f t="shared" si="4"/>
        <v/>
      </c>
      <c r="AW41" s="311" t="str">
        <f t="shared" si="4"/>
        <v/>
      </c>
      <c r="AX41" s="311" t="str">
        <f t="shared" si="4"/>
        <v/>
      </c>
      <c r="AY41" s="311" t="str">
        <f t="shared" si="4"/>
        <v/>
      </c>
      <c r="AZ41" s="311" t="str">
        <f t="shared" si="4"/>
        <v/>
      </c>
      <c r="BA41" s="311" t="str">
        <f t="shared" si="4"/>
        <v/>
      </c>
      <c r="BB41" s="311" t="str">
        <f t="shared" si="5"/>
        <v/>
      </c>
      <c r="BC41" s="311" t="str">
        <f t="shared" si="5"/>
        <v/>
      </c>
      <c r="BD41" s="311" t="str">
        <f t="shared" si="5"/>
        <v/>
      </c>
      <c r="BE41" s="311" t="str">
        <f t="shared" si="5"/>
        <v/>
      </c>
      <c r="BF41" s="311" t="str">
        <f t="shared" si="5"/>
        <v/>
      </c>
      <c r="BG41" s="311" t="str">
        <f t="shared" si="5"/>
        <v/>
      </c>
      <c r="BH41" s="311" t="str">
        <f t="shared" si="5"/>
        <v/>
      </c>
      <c r="BI41" s="311" t="str">
        <f t="shared" si="5"/>
        <v/>
      </c>
      <c r="BJ41" s="311" t="str">
        <f t="shared" si="5"/>
        <v/>
      </c>
      <c r="BK41" s="311" t="str">
        <f t="shared" si="5"/>
        <v/>
      </c>
      <c r="BL41" s="311" t="str">
        <f t="shared" si="5"/>
        <v/>
      </c>
      <c r="BM41" s="311" t="str">
        <f t="shared" si="5"/>
        <v/>
      </c>
    </row>
    <row r="42" spans="1:65" s="29" customFormat="1">
      <c r="A42" s="459"/>
      <c r="B42" s="273">
        <f t="shared" si="7"/>
        <v>2034</v>
      </c>
      <c r="C42" s="274">
        <f t="shared" ca="1" si="6"/>
        <v>0</v>
      </c>
      <c r="D42" s="311">
        <f t="shared" ref="D42:M51" si="8">IF(D$30="","",IF($B42&gt;$B$18,"",IF(AND($B42&gt;=D$30,$B42-D$30&lt;$B$21),D$31/$B$21,"")))</f>
        <v>0</v>
      </c>
      <c r="E42" s="311">
        <f t="shared" si="8"/>
        <v>0</v>
      </c>
      <c r="F42" s="311">
        <f t="shared" si="8"/>
        <v>0</v>
      </c>
      <c r="G42" s="311">
        <f t="shared" si="8"/>
        <v>0</v>
      </c>
      <c r="H42" s="311">
        <f t="shared" si="8"/>
        <v>0</v>
      </c>
      <c r="I42" s="311">
        <f t="shared" si="8"/>
        <v>0</v>
      </c>
      <c r="J42" s="311">
        <f t="shared" si="8"/>
        <v>0</v>
      </c>
      <c r="K42" s="311">
        <f t="shared" si="8"/>
        <v>0</v>
      </c>
      <c r="L42" s="311">
        <f t="shared" si="8"/>
        <v>0</v>
      </c>
      <c r="M42" s="311">
        <f t="shared" si="8"/>
        <v>0</v>
      </c>
      <c r="N42" s="311">
        <f t="shared" ref="N42:W51" si="9">IF(N$30="","",IF($B42&gt;$B$18,"",IF(AND($B42&gt;=N$30,$B42-N$30&lt;$B$21),N$31/$B$21,"")))</f>
        <v>0</v>
      </c>
      <c r="O42" s="311" t="str">
        <f t="shared" si="9"/>
        <v/>
      </c>
      <c r="P42" s="311" t="str">
        <f t="shared" si="9"/>
        <v/>
      </c>
      <c r="Q42" s="311" t="str">
        <f t="shared" si="9"/>
        <v/>
      </c>
      <c r="R42" s="311" t="str">
        <f t="shared" si="9"/>
        <v/>
      </c>
      <c r="S42" s="311" t="str">
        <f t="shared" si="9"/>
        <v/>
      </c>
      <c r="T42" s="311" t="str">
        <f t="shared" si="9"/>
        <v/>
      </c>
      <c r="U42" s="311" t="str">
        <f t="shared" si="9"/>
        <v/>
      </c>
      <c r="V42" s="311" t="str">
        <f t="shared" si="9"/>
        <v/>
      </c>
      <c r="W42" s="311" t="str">
        <f t="shared" si="9"/>
        <v/>
      </c>
      <c r="X42" s="311" t="str">
        <f t="shared" ref="X42:AG51" si="10">IF(X$30="","",IF($B42&gt;$B$18,"",IF(AND($B42&gt;=X$30,$B42-X$30&lt;$B$21),X$31/$B$21,"")))</f>
        <v/>
      </c>
      <c r="Y42" s="311" t="str">
        <f t="shared" si="10"/>
        <v/>
      </c>
      <c r="Z42" s="311" t="str">
        <f t="shared" si="10"/>
        <v/>
      </c>
      <c r="AA42" s="311" t="str">
        <f t="shared" si="10"/>
        <v/>
      </c>
      <c r="AB42" s="311" t="str">
        <f t="shared" si="10"/>
        <v/>
      </c>
      <c r="AC42" s="311" t="str">
        <f t="shared" si="10"/>
        <v/>
      </c>
      <c r="AD42" s="311" t="str">
        <f t="shared" si="10"/>
        <v/>
      </c>
      <c r="AE42" s="311" t="str">
        <f t="shared" si="10"/>
        <v/>
      </c>
      <c r="AF42" s="311" t="str">
        <f t="shared" si="10"/>
        <v/>
      </c>
      <c r="AG42" s="311" t="str">
        <f t="shared" si="10"/>
        <v/>
      </c>
      <c r="AH42" s="311" t="str">
        <f t="shared" ref="AH42:AQ51" si="11">IF(AH$30="","",IF($B42&gt;$B$18,"",IF(AND($B42&gt;=AH$30,$B42-AH$30&lt;$B$21),AH$31/$B$21,"")))</f>
        <v/>
      </c>
      <c r="AI42" s="311" t="str">
        <f t="shared" si="11"/>
        <v/>
      </c>
      <c r="AJ42" s="311" t="str">
        <f t="shared" si="11"/>
        <v/>
      </c>
      <c r="AK42" s="311" t="str">
        <f t="shared" si="11"/>
        <v/>
      </c>
      <c r="AL42" s="311" t="str">
        <f t="shared" si="11"/>
        <v/>
      </c>
      <c r="AM42" s="311" t="str">
        <f t="shared" si="11"/>
        <v/>
      </c>
      <c r="AN42" s="311" t="str">
        <f t="shared" si="11"/>
        <v/>
      </c>
      <c r="AO42" s="311" t="str">
        <f t="shared" si="11"/>
        <v/>
      </c>
      <c r="AP42" s="311" t="str">
        <f t="shared" si="11"/>
        <v/>
      </c>
      <c r="AQ42" s="311" t="str">
        <f t="shared" si="11"/>
        <v/>
      </c>
      <c r="AR42" s="311" t="str">
        <f t="shared" ref="AR42:BA51" si="12">IF(AR$30="","",IF($B42&gt;$B$18,"",IF(AND($B42&gt;=AR$30,$B42-AR$30&lt;$B$21),AR$31/$B$21,"")))</f>
        <v/>
      </c>
      <c r="AS42" s="311" t="str">
        <f t="shared" si="12"/>
        <v/>
      </c>
      <c r="AT42" s="311" t="str">
        <f t="shared" si="12"/>
        <v/>
      </c>
      <c r="AU42" s="311" t="str">
        <f t="shared" si="12"/>
        <v/>
      </c>
      <c r="AV42" s="311" t="str">
        <f t="shared" si="12"/>
        <v/>
      </c>
      <c r="AW42" s="311" t="str">
        <f t="shared" si="12"/>
        <v/>
      </c>
      <c r="AX42" s="311" t="str">
        <f t="shared" si="12"/>
        <v/>
      </c>
      <c r="AY42" s="311" t="str">
        <f t="shared" si="12"/>
        <v/>
      </c>
      <c r="AZ42" s="311" t="str">
        <f t="shared" si="12"/>
        <v/>
      </c>
      <c r="BA42" s="311" t="str">
        <f t="shared" si="12"/>
        <v/>
      </c>
      <c r="BB42" s="311" t="str">
        <f t="shared" ref="BB42:BM51" si="13">IF(BB$30="","",IF($B42&gt;$B$18,"",IF(AND($B42&gt;=BB$30,$B42-BB$30&lt;$B$21),BB$31/$B$21,"")))</f>
        <v/>
      </c>
      <c r="BC42" s="311" t="str">
        <f t="shared" si="13"/>
        <v/>
      </c>
      <c r="BD42" s="311" t="str">
        <f t="shared" si="13"/>
        <v/>
      </c>
      <c r="BE42" s="311" t="str">
        <f t="shared" si="13"/>
        <v/>
      </c>
      <c r="BF42" s="311" t="str">
        <f t="shared" si="13"/>
        <v/>
      </c>
      <c r="BG42" s="311" t="str">
        <f t="shared" si="13"/>
        <v/>
      </c>
      <c r="BH42" s="311" t="str">
        <f t="shared" si="13"/>
        <v/>
      </c>
      <c r="BI42" s="311" t="str">
        <f t="shared" si="13"/>
        <v/>
      </c>
      <c r="BJ42" s="311" t="str">
        <f t="shared" si="13"/>
        <v/>
      </c>
      <c r="BK42" s="311" t="str">
        <f t="shared" si="13"/>
        <v/>
      </c>
      <c r="BL42" s="311" t="str">
        <f t="shared" si="13"/>
        <v/>
      </c>
      <c r="BM42" s="311" t="str">
        <f t="shared" si="13"/>
        <v/>
      </c>
    </row>
    <row r="43" spans="1:65" s="29" customFormat="1">
      <c r="A43" s="459"/>
      <c r="B43" s="273">
        <f t="shared" si="7"/>
        <v>2035</v>
      </c>
      <c r="C43" s="274">
        <f t="shared" ca="1" si="6"/>
        <v>0</v>
      </c>
      <c r="D43" s="311">
        <f t="shared" si="8"/>
        <v>0</v>
      </c>
      <c r="E43" s="311">
        <f t="shared" si="8"/>
        <v>0</v>
      </c>
      <c r="F43" s="311">
        <f t="shared" si="8"/>
        <v>0</v>
      </c>
      <c r="G43" s="311">
        <f t="shared" si="8"/>
        <v>0</v>
      </c>
      <c r="H43" s="311">
        <f t="shared" si="8"/>
        <v>0</v>
      </c>
      <c r="I43" s="311">
        <f t="shared" si="8"/>
        <v>0</v>
      </c>
      <c r="J43" s="311">
        <f t="shared" si="8"/>
        <v>0</v>
      </c>
      <c r="K43" s="311">
        <f t="shared" si="8"/>
        <v>0</v>
      </c>
      <c r="L43" s="311">
        <f t="shared" si="8"/>
        <v>0</v>
      </c>
      <c r="M43" s="311">
        <f t="shared" si="8"/>
        <v>0</v>
      </c>
      <c r="N43" s="311">
        <f t="shared" si="9"/>
        <v>0</v>
      </c>
      <c r="O43" s="311">
        <f t="shared" si="9"/>
        <v>0</v>
      </c>
      <c r="P43" s="311" t="str">
        <f t="shared" si="9"/>
        <v/>
      </c>
      <c r="Q43" s="311" t="str">
        <f t="shared" si="9"/>
        <v/>
      </c>
      <c r="R43" s="311" t="str">
        <f t="shared" si="9"/>
        <v/>
      </c>
      <c r="S43" s="311" t="str">
        <f t="shared" si="9"/>
        <v/>
      </c>
      <c r="T43" s="311" t="str">
        <f t="shared" si="9"/>
        <v/>
      </c>
      <c r="U43" s="311" t="str">
        <f t="shared" si="9"/>
        <v/>
      </c>
      <c r="V43" s="311" t="str">
        <f t="shared" si="9"/>
        <v/>
      </c>
      <c r="W43" s="311" t="str">
        <f t="shared" si="9"/>
        <v/>
      </c>
      <c r="X43" s="311" t="str">
        <f t="shared" si="10"/>
        <v/>
      </c>
      <c r="Y43" s="311" t="str">
        <f t="shared" si="10"/>
        <v/>
      </c>
      <c r="Z43" s="311" t="str">
        <f t="shared" si="10"/>
        <v/>
      </c>
      <c r="AA43" s="311" t="str">
        <f t="shared" si="10"/>
        <v/>
      </c>
      <c r="AB43" s="311" t="str">
        <f t="shared" si="10"/>
        <v/>
      </c>
      <c r="AC43" s="311" t="str">
        <f t="shared" si="10"/>
        <v/>
      </c>
      <c r="AD43" s="311" t="str">
        <f t="shared" si="10"/>
        <v/>
      </c>
      <c r="AE43" s="311" t="str">
        <f t="shared" si="10"/>
        <v/>
      </c>
      <c r="AF43" s="311" t="str">
        <f t="shared" si="10"/>
        <v/>
      </c>
      <c r="AG43" s="311" t="str">
        <f t="shared" si="10"/>
        <v/>
      </c>
      <c r="AH43" s="311" t="str">
        <f t="shared" si="11"/>
        <v/>
      </c>
      <c r="AI43" s="311" t="str">
        <f t="shared" si="11"/>
        <v/>
      </c>
      <c r="AJ43" s="311" t="str">
        <f t="shared" si="11"/>
        <v/>
      </c>
      <c r="AK43" s="311" t="str">
        <f t="shared" si="11"/>
        <v/>
      </c>
      <c r="AL43" s="311" t="str">
        <f t="shared" si="11"/>
        <v/>
      </c>
      <c r="AM43" s="311" t="str">
        <f t="shared" si="11"/>
        <v/>
      </c>
      <c r="AN43" s="311" t="str">
        <f t="shared" si="11"/>
        <v/>
      </c>
      <c r="AO43" s="311" t="str">
        <f t="shared" si="11"/>
        <v/>
      </c>
      <c r="AP43" s="311" t="str">
        <f t="shared" si="11"/>
        <v/>
      </c>
      <c r="AQ43" s="311" t="str">
        <f t="shared" si="11"/>
        <v/>
      </c>
      <c r="AR43" s="311" t="str">
        <f t="shared" si="12"/>
        <v/>
      </c>
      <c r="AS43" s="311" t="str">
        <f t="shared" si="12"/>
        <v/>
      </c>
      <c r="AT43" s="311" t="str">
        <f t="shared" si="12"/>
        <v/>
      </c>
      <c r="AU43" s="311" t="str">
        <f t="shared" si="12"/>
        <v/>
      </c>
      <c r="AV43" s="311" t="str">
        <f t="shared" si="12"/>
        <v/>
      </c>
      <c r="AW43" s="311" t="str">
        <f t="shared" si="12"/>
        <v/>
      </c>
      <c r="AX43" s="311" t="str">
        <f t="shared" si="12"/>
        <v/>
      </c>
      <c r="AY43" s="311" t="str">
        <f t="shared" si="12"/>
        <v/>
      </c>
      <c r="AZ43" s="311" t="str">
        <f t="shared" si="12"/>
        <v/>
      </c>
      <c r="BA43" s="311" t="str">
        <f t="shared" si="12"/>
        <v/>
      </c>
      <c r="BB43" s="311" t="str">
        <f t="shared" si="13"/>
        <v/>
      </c>
      <c r="BC43" s="311" t="str">
        <f t="shared" si="13"/>
        <v/>
      </c>
      <c r="BD43" s="311" t="str">
        <f t="shared" si="13"/>
        <v/>
      </c>
      <c r="BE43" s="311" t="str">
        <f t="shared" si="13"/>
        <v/>
      </c>
      <c r="BF43" s="311" t="str">
        <f t="shared" si="13"/>
        <v/>
      </c>
      <c r="BG43" s="311" t="str">
        <f t="shared" si="13"/>
        <v/>
      </c>
      <c r="BH43" s="311" t="str">
        <f t="shared" si="13"/>
        <v/>
      </c>
      <c r="BI43" s="311" t="str">
        <f t="shared" si="13"/>
        <v/>
      </c>
      <c r="BJ43" s="311" t="str">
        <f t="shared" si="13"/>
        <v/>
      </c>
      <c r="BK43" s="311" t="str">
        <f t="shared" si="13"/>
        <v/>
      </c>
      <c r="BL43" s="311" t="str">
        <f t="shared" si="13"/>
        <v/>
      </c>
      <c r="BM43" s="311" t="str">
        <f t="shared" si="13"/>
        <v/>
      </c>
    </row>
    <row r="44" spans="1:65" s="29" customFormat="1">
      <c r="A44" s="459"/>
      <c r="B44" s="273">
        <f t="shared" si="7"/>
        <v>2036</v>
      </c>
      <c r="C44" s="274">
        <f t="shared" ca="1" si="6"/>
        <v>0</v>
      </c>
      <c r="D44" s="311">
        <f t="shared" si="8"/>
        <v>0</v>
      </c>
      <c r="E44" s="311">
        <f t="shared" si="8"/>
        <v>0</v>
      </c>
      <c r="F44" s="311">
        <f t="shared" si="8"/>
        <v>0</v>
      </c>
      <c r="G44" s="311">
        <f t="shared" si="8"/>
        <v>0</v>
      </c>
      <c r="H44" s="311">
        <f t="shared" si="8"/>
        <v>0</v>
      </c>
      <c r="I44" s="311">
        <f t="shared" si="8"/>
        <v>0</v>
      </c>
      <c r="J44" s="311">
        <f t="shared" si="8"/>
        <v>0</v>
      </c>
      <c r="K44" s="311">
        <f t="shared" si="8"/>
        <v>0</v>
      </c>
      <c r="L44" s="311">
        <f t="shared" si="8"/>
        <v>0</v>
      </c>
      <c r="M44" s="311">
        <f t="shared" si="8"/>
        <v>0</v>
      </c>
      <c r="N44" s="311">
        <f t="shared" si="9"/>
        <v>0</v>
      </c>
      <c r="O44" s="311">
        <f t="shared" si="9"/>
        <v>0</v>
      </c>
      <c r="P44" s="311">
        <f t="shared" si="9"/>
        <v>0</v>
      </c>
      <c r="Q44" s="311" t="str">
        <f t="shared" si="9"/>
        <v/>
      </c>
      <c r="R44" s="311" t="str">
        <f t="shared" si="9"/>
        <v/>
      </c>
      <c r="S44" s="311" t="str">
        <f t="shared" si="9"/>
        <v/>
      </c>
      <c r="T44" s="311" t="str">
        <f t="shared" si="9"/>
        <v/>
      </c>
      <c r="U44" s="311" t="str">
        <f t="shared" si="9"/>
        <v/>
      </c>
      <c r="V44" s="311" t="str">
        <f t="shared" si="9"/>
        <v/>
      </c>
      <c r="W44" s="311" t="str">
        <f t="shared" si="9"/>
        <v/>
      </c>
      <c r="X44" s="311" t="str">
        <f t="shared" si="10"/>
        <v/>
      </c>
      <c r="Y44" s="311" t="str">
        <f t="shared" si="10"/>
        <v/>
      </c>
      <c r="Z44" s="311" t="str">
        <f t="shared" si="10"/>
        <v/>
      </c>
      <c r="AA44" s="311" t="str">
        <f t="shared" si="10"/>
        <v/>
      </c>
      <c r="AB44" s="311" t="str">
        <f t="shared" si="10"/>
        <v/>
      </c>
      <c r="AC44" s="311" t="str">
        <f t="shared" si="10"/>
        <v/>
      </c>
      <c r="AD44" s="311" t="str">
        <f t="shared" si="10"/>
        <v/>
      </c>
      <c r="AE44" s="311" t="str">
        <f t="shared" si="10"/>
        <v/>
      </c>
      <c r="AF44" s="311" t="str">
        <f t="shared" si="10"/>
        <v/>
      </c>
      <c r="AG44" s="311" t="str">
        <f t="shared" si="10"/>
        <v/>
      </c>
      <c r="AH44" s="311" t="str">
        <f t="shared" si="11"/>
        <v/>
      </c>
      <c r="AI44" s="311" t="str">
        <f t="shared" si="11"/>
        <v/>
      </c>
      <c r="AJ44" s="311" t="str">
        <f t="shared" si="11"/>
        <v/>
      </c>
      <c r="AK44" s="311" t="str">
        <f t="shared" si="11"/>
        <v/>
      </c>
      <c r="AL44" s="311" t="str">
        <f t="shared" si="11"/>
        <v/>
      </c>
      <c r="AM44" s="311" t="str">
        <f t="shared" si="11"/>
        <v/>
      </c>
      <c r="AN44" s="311" t="str">
        <f t="shared" si="11"/>
        <v/>
      </c>
      <c r="AO44" s="311" t="str">
        <f t="shared" si="11"/>
        <v/>
      </c>
      <c r="AP44" s="311" t="str">
        <f t="shared" si="11"/>
        <v/>
      </c>
      <c r="AQ44" s="311" t="str">
        <f t="shared" si="11"/>
        <v/>
      </c>
      <c r="AR44" s="311" t="str">
        <f t="shared" si="12"/>
        <v/>
      </c>
      <c r="AS44" s="311" t="str">
        <f t="shared" si="12"/>
        <v/>
      </c>
      <c r="AT44" s="311" t="str">
        <f t="shared" si="12"/>
        <v/>
      </c>
      <c r="AU44" s="311" t="str">
        <f t="shared" si="12"/>
        <v/>
      </c>
      <c r="AV44" s="311" t="str">
        <f t="shared" si="12"/>
        <v/>
      </c>
      <c r="AW44" s="311" t="str">
        <f t="shared" si="12"/>
        <v/>
      </c>
      <c r="AX44" s="311" t="str">
        <f t="shared" si="12"/>
        <v/>
      </c>
      <c r="AY44" s="311" t="str">
        <f t="shared" si="12"/>
        <v/>
      </c>
      <c r="AZ44" s="311" t="str">
        <f t="shared" si="12"/>
        <v/>
      </c>
      <c r="BA44" s="311" t="str">
        <f t="shared" si="12"/>
        <v/>
      </c>
      <c r="BB44" s="311" t="str">
        <f t="shared" si="13"/>
        <v/>
      </c>
      <c r="BC44" s="311" t="str">
        <f t="shared" si="13"/>
        <v/>
      </c>
      <c r="BD44" s="311" t="str">
        <f t="shared" si="13"/>
        <v/>
      </c>
      <c r="BE44" s="311" t="str">
        <f t="shared" si="13"/>
        <v/>
      </c>
      <c r="BF44" s="311" t="str">
        <f t="shared" si="13"/>
        <v/>
      </c>
      <c r="BG44" s="311" t="str">
        <f t="shared" si="13"/>
        <v/>
      </c>
      <c r="BH44" s="311" t="str">
        <f t="shared" si="13"/>
        <v/>
      </c>
      <c r="BI44" s="311" t="str">
        <f t="shared" si="13"/>
        <v/>
      </c>
      <c r="BJ44" s="311" t="str">
        <f t="shared" si="13"/>
        <v/>
      </c>
      <c r="BK44" s="311" t="str">
        <f t="shared" si="13"/>
        <v/>
      </c>
      <c r="BL44" s="311" t="str">
        <f t="shared" si="13"/>
        <v/>
      </c>
      <c r="BM44" s="311" t="str">
        <f t="shared" si="13"/>
        <v/>
      </c>
    </row>
    <row r="45" spans="1:65" s="29" customFormat="1">
      <c r="A45" s="459"/>
      <c r="B45" s="273">
        <f t="shared" si="7"/>
        <v>2037</v>
      </c>
      <c r="C45" s="274">
        <f t="shared" ca="1" si="6"/>
        <v>0</v>
      </c>
      <c r="D45" s="311">
        <f t="shared" si="8"/>
        <v>0</v>
      </c>
      <c r="E45" s="311">
        <f t="shared" si="8"/>
        <v>0</v>
      </c>
      <c r="F45" s="311">
        <f t="shared" si="8"/>
        <v>0</v>
      </c>
      <c r="G45" s="311">
        <f t="shared" si="8"/>
        <v>0</v>
      </c>
      <c r="H45" s="311">
        <f t="shared" si="8"/>
        <v>0</v>
      </c>
      <c r="I45" s="311">
        <f t="shared" si="8"/>
        <v>0</v>
      </c>
      <c r="J45" s="311">
        <f t="shared" si="8"/>
        <v>0</v>
      </c>
      <c r="K45" s="311">
        <f t="shared" si="8"/>
        <v>0</v>
      </c>
      <c r="L45" s="311">
        <f t="shared" si="8"/>
        <v>0</v>
      </c>
      <c r="M45" s="311">
        <f t="shared" si="8"/>
        <v>0</v>
      </c>
      <c r="N45" s="311">
        <f t="shared" si="9"/>
        <v>0</v>
      </c>
      <c r="O45" s="311">
        <f t="shared" si="9"/>
        <v>0</v>
      </c>
      <c r="P45" s="311">
        <f t="shared" si="9"/>
        <v>0</v>
      </c>
      <c r="Q45" s="311">
        <f t="shared" si="9"/>
        <v>0</v>
      </c>
      <c r="R45" s="311" t="str">
        <f t="shared" si="9"/>
        <v/>
      </c>
      <c r="S45" s="311" t="str">
        <f t="shared" si="9"/>
        <v/>
      </c>
      <c r="T45" s="311" t="str">
        <f t="shared" si="9"/>
        <v/>
      </c>
      <c r="U45" s="311" t="str">
        <f t="shared" si="9"/>
        <v/>
      </c>
      <c r="V45" s="311" t="str">
        <f t="shared" si="9"/>
        <v/>
      </c>
      <c r="W45" s="311" t="str">
        <f t="shared" si="9"/>
        <v/>
      </c>
      <c r="X45" s="311" t="str">
        <f t="shared" si="10"/>
        <v/>
      </c>
      <c r="Y45" s="311" t="str">
        <f t="shared" si="10"/>
        <v/>
      </c>
      <c r="Z45" s="311" t="str">
        <f t="shared" si="10"/>
        <v/>
      </c>
      <c r="AA45" s="311" t="str">
        <f t="shared" si="10"/>
        <v/>
      </c>
      <c r="AB45" s="311" t="str">
        <f t="shared" si="10"/>
        <v/>
      </c>
      <c r="AC45" s="311" t="str">
        <f t="shared" si="10"/>
        <v/>
      </c>
      <c r="AD45" s="311" t="str">
        <f t="shared" si="10"/>
        <v/>
      </c>
      <c r="AE45" s="311" t="str">
        <f t="shared" si="10"/>
        <v/>
      </c>
      <c r="AF45" s="311" t="str">
        <f t="shared" si="10"/>
        <v/>
      </c>
      <c r="AG45" s="311" t="str">
        <f t="shared" si="10"/>
        <v/>
      </c>
      <c r="AH45" s="311" t="str">
        <f t="shared" si="11"/>
        <v/>
      </c>
      <c r="AI45" s="311" t="str">
        <f t="shared" si="11"/>
        <v/>
      </c>
      <c r="AJ45" s="311" t="str">
        <f t="shared" si="11"/>
        <v/>
      </c>
      <c r="AK45" s="311" t="str">
        <f t="shared" si="11"/>
        <v/>
      </c>
      <c r="AL45" s="311" t="str">
        <f t="shared" si="11"/>
        <v/>
      </c>
      <c r="AM45" s="311" t="str">
        <f t="shared" si="11"/>
        <v/>
      </c>
      <c r="AN45" s="311" t="str">
        <f t="shared" si="11"/>
        <v/>
      </c>
      <c r="AO45" s="311" t="str">
        <f t="shared" si="11"/>
        <v/>
      </c>
      <c r="AP45" s="311" t="str">
        <f t="shared" si="11"/>
        <v/>
      </c>
      <c r="AQ45" s="311" t="str">
        <f t="shared" si="11"/>
        <v/>
      </c>
      <c r="AR45" s="311" t="str">
        <f t="shared" si="12"/>
        <v/>
      </c>
      <c r="AS45" s="311" t="str">
        <f t="shared" si="12"/>
        <v/>
      </c>
      <c r="AT45" s="311" t="str">
        <f t="shared" si="12"/>
        <v/>
      </c>
      <c r="AU45" s="311" t="str">
        <f t="shared" si="12"/>
        <v/>
      </c>
      <c r="AV45" s="311" t="str">
        <f t="shared" si="12"/>
        <v/>
      </c>
      <c r="AW45" s="311" t="str">
        <f t="shared" si="12"/>
        <v/>
      </c>
      <c r="AX45" s="311" t="str">
        <f t="shared" si="12"/>
        <v/>
      </c>
      <c r="AY45" s="311" t="str">
        <f t="shared" si="12"/>
        <v/>
      </c>
      <c r="AZ45" s="311" t="str">
        <f t="shared" si="12"/>
        <v/>
      </c>
      <c r="BA45" s="311" t="str">
        <f t="shared" si="12"/>
        <v/>
      </c>
      <c r="BB45" s="311" t="str">
        <f t="shared" si="13"/>
        <v/>
      </c>
      <c r="BC45" s="311" t="str">
        <f t="shared" si="13"/>
        <v/>
      </c>
      <c r="BD45" s="311" t="str">
        <f t="shared" si="13"/>
        <v/>
      </c>
      <c r="BE45" s="311" t="str">
        <f t="shared" si="13"/>
        <v/>
      </c>
      <c r="BF45" s="311" t="str">
        <f t="shared" si="13"/>
        <v/>
      </c>
      <c r="BG45" s="311" t="str">
        <f t="shared" si="13"/>
        <v/>
      </c>
      <c r="BH45" s="311" t="str">
        <f t="shared" si="13"/>
        <v/>
      </c>
      <c r="BI45" s="311" t="str">
        <f t="shared" si="13"/>
        <v/>
      </c>
      <c r="BJ45" s="311" t="str">
        <f t="shared" si="13"/>
        <v/>
      </c>
      <c r="BK45" s="311" t="str">
        <f t="shared" si="13"/>
        <v/>
      </c>
      <c r="BL45" s="311" t="str">
        <f t="shared" si="13"/>
        <v/>
      </c>
      <c r="BM45" s="311" t="str">
        <f t="shared" si="13"/>
        <v/>
      </c>
    </row>
    <row r="46" spans="1:65" s="29" customFormat="1">
      <c r="A46" s="459"/>
      <c r="B46" s="273">
        <f t="shared" si="7"/>
        <v>2038</v>
      </c>
      <c r="C46" s="274">
        <f t="shared" ca="1" si="6"/>
        <v>0</v>
      </c>
      <c r="D46" s="311">
        <f t="shared" si="8"/>
        <v>0</v>
      </c>
      <c r="E46" s="311">
        <f t="shared" si="8"/>
        <v>0</v>
      </c>
      <c r="F46" s="311">
        <f t="shared" si="8"/>
        <v>0</v>
      </c>
      <c r="G46" s="311">
        <f t="shared" si="8"/>
        <v>0</v>
      </c>
      <c r="H46" s="311">
        <f t="shared" si="8"/>
        <v>0</v>
      </c>
      <c r="I46" s="311">
        <f t="shared" si="8"/>
        <v>0</v>
      </c>
      <c r="J46" s="311">
        <f t="shared" si="8"/>
        <v>0</v>
      </c>
      <c r="K46" s="311">
        <f t="shared" si="8"/>
        <v>0</v>
      </c>
      <c r="L46" s="311">
        <f t="shared" si="8"/>
        <v>0</v>
      </c>
      <c r="M46" s="311">
        <f t="shared" si="8"/>
        <v>0</v>
      </c>
      <c r="N46" s="311">
        <f t="shared" si="9"/>
        <v>0</v>
      </c>
      <c r="O46" s="311">
        <f t="shared" si="9"/>
        <v>0</v>
      </c>
      <c r="P46" s="311">
        <f t="shared" si="9"/>
        <v>0</v>
      </c>
      <c r="Q46" s="311">
        <f t="shared" si="9"/>
        <v>0</v>
      </c>
      <c r="R46" s="311">
        <f t="shared" si="9"/>
        <v>0</v>
      </c>
      <c r="S46" s="311" t="str">
        <f t="shared" si="9"/>
        <v/>
      </c>
      <c r="T46" s="311" t="str">
        <f t="shared" si="9"/>
        <v/>
      </c>
      <c r="U46" s="311" t="str">
        <f t="shared" si="9"/>
        <v/>
      </c>
      <c r="V46" s="311" t="str">
        <f t="shared" si="9"/>
        <v/>
      </c>
      <c r="W46" s="311" t="str">
        <f t="shared" si="9"/>
        <v/>
      </c>
      <c r="X46" s="311" t="str">
        <f t="shared" si="10"/>
        <v/>
      </c>
      <c r="Y46" s="311" t="str">
        <f t="shared" si="10"/>
        <v/>
      </c>
      <c r="Z46" s="311" t="str">
        <f t="shared" si="10"/>
        <v/>
      </c>
      <c r="AA46" s="311" t="str">
        <f t="shared" si="10"/>
        <v/>
      </c>
      <c r="AB46" s="311" t="str">
        <f t="shared" si="10"/>
        <v/>
      </c>
      <c r="AC46" s="311" t="str">
        <f t="shared" si="10"/>
        <v/>
      </c>
      <c r="AD46" s="311" t="str">
        <f t="shared" si="10"/>
        <v/>
      </c>
      <c r="AE46" s="311" t="str">
        <f t="shared" si="10"/>
        <v/>
      </c>
      <c r="AF46" s="311" t="str">
        <f t="shared" si="10"/>
        <v/>
      </c>
      <c r="AG46" s="311" t="str">
        <f t="shared" si="10"/>
        <v/>
      </c>
      <c r="AH46" s="311" t="str">
        <f t="shared" si="11"/>
        <v/>
      </c>
      <c r="AI46" s="311" t="str">
        <f t="shared" si="11"/>
        <v/>
      </c>
      <c r="AJ46" s="311" t="str">
        <f t="shared" si="11"/>
        <v/>
      </c>
      <c r="AK46" s="311" t="str">
        <f t="shared" si="11"/>
        <v/>
      </c>
      <c r="AL46" s="311" t="str">
        <f t="shared" si="11"/>
        <v/>
      </c>
      <c r="AM46" s="311" t="str">
        <f t="shared" si="11"/>
        <v/>
      </c>
      <c r="AN46" s="311" t="str">
        <f t="shared" si="11"/>
        <v/>
      </c>
      <c r="AO46" s="311" t="str">
        <f t="shared" si="11"/>
        <v/>
      </c>
      <c r="AP46" s="311" t="str">
        <f t="shared" si="11"/>
        <v/>
      </c>
      <c r="AQ46" s="311" t="str">
        <f t="shared" si="11"/>
        <v/>
      </c>
      <c r="AR46" s="311" t="str">
        <f t="shared" si="12"/>
        <v/>
      </c>
      <c r="AS46" s="311" t="str">
        <f t="shared" si="12"/>
        <v/>
      </c>
      <c r="AT46" s="311" t="str">
        <f t="shared" si="12"/>
        <v/>
      </c>
      <c r="AU46" s="311" t="str">
        <f t="shared" si="12"/>
        <v/>
      </c>
      <c r="AV46" s="311" t="str">
        <f t="shared" si="12"/>
        <v/>
      </c>
      <c r="AW46" s="311" t="str">
        <f t="shared" si="12"/>
        <v/>
      </c>
      <c r="AX46" s="311" t="str">
        <f t="shared" si="12"/>
        <v/>
      </c>
      <c r="AY46" s="311" t="str">
        <f t="shared" si="12"/>
        <v/>
      </c>
      <c r="AZ46" s="311" t="str">
        <f t="shared" si="12"/>
        <v/>
      </c>
      <c r="BA46" s="311" t="str">
        <f t="shared" si="12"/>
        <v/>
      </c>
      <c r="BB46" s="311" t="str">
        <f t="shared" si="13"/>
        <v/>
      </c>
      <c r="BC46" s="311" t="str">
        <f t="shared" si="13"/>
        <v/>
      </c>
      <c r="BD46" s="311" t="str">
        <f t="shared" si="13"/>
        <v/>
      </c>
      <c r="BE46" s="311" t="str">
        <f t="shared" si="13"/>
        <v/>
      </c>
      <c r="BF46" s="311" t="str">
        <f t="shared" si="13"/>
        <v/>
      </c>
      <c r="BG46" s="311" t="str">
        <f t="shared" si="13"/>
        <v/>
      </c>
      <c r="BH46" s="311" t="str">
        <f t="shared" si="13"/>
        <v/>
      </c>
      <c r="BI46" s="311" t="str">
        <f t="shared" si="13"/>
        <v/>
      </c>
      <c r="BJ46" s="311" t="str">
        <f t="shared" si="13"/>
        <v/>
      </c>
      <c r="BK46" s="311" t="str">
        <f t="shared" si="13"/>
        <v/>
      </c>
      <c r="BL46" s="311" t="str">
        <f t="shared" si="13"/>
        <v/>
      </c>
      <c r="BM46" s="311" t="str">
        <f t="shared" si="13"/>
        <v/>
      </c>
    </row>
    <row r="47" spans="1:65" s="29" customFormat="1">
      <c r="A47" s="459"/>
      <c r="B47" s="273">
        <f t="shared" si="7"/>
        <v>2039</v>
      </c>
      <c r="C47" s="274">
        <f t="shared" ca="1" si="6"/>
        <v>0</v>
      </c>
      <c r="D47" s="311" t="str">
        <f t="shared" si="8"/>
        <v/>
      </c>
      <c r="E47" s="311">
        <f t="shared" si="8"/>
        <v>0</v>
      </c>
      <c r="F47" s="311">
        <f t="shared" si="8"/>
        <v>0</v>
      </c>
      <c r="G47" s="311">
        <f t="shared" si="8"/>
        <v>0</v>
      </c>
      <c r="H47" s="311">
        <f t="shared" si="8"/>
        <v>0</v>
      </c>
      <c r="I47" s="311">
        <f t="shared" si="8"/>
        <v>0</v>
      </c>
      <c r="J47" s="311">
        <f t="shared" si="8"/>
        <v>0</v>
      </c>
      <c r="K47" s="311">
        <f t="shared" si="8"/>
        <v>0</v>
      </c>
      <c r="L47" s="311">
        <f t="shared" si="8"/>
        <v>0</v>
      </c>
      <c r="M47" s="311">
        <f t="shared" si="8"/>
        <v>0</v>
      </c>
      <c r="N47" s="311">
        <f t="shared" si="9"/>
        <v>0</v>
      </c>
      <c r="O47" s="311">
        <f t="shared" si="9"/>
        <v>0</v>
      </c>
      <c r="P47" s="311">
        <f t="shared" si="9"/>
        <v>0</v>
      </c>
      <c r="Q47" s="311">
        <f t="shared" si="9"/>
        <v>0</v>
      </c>
      <c r="R47" s="311">
        <f t="shared" si="9"/>
        <v>0</v>
      </c>
      <c r="S47" s="311">
        <f t="shared" si="9"/>
        <v>0</v>
      </c>
      <c r="T47" s="311" t="str">
        <f t="shared" si="9"/>
        <v/>
      </c>
      <c r="U47" s="311" t="str">
        <f t="shared" si="9"/>
        <v/>
      </c>
      <c r="V47" s="311" t="str">
        <f t="shared" si="9"/>
        <v/>
      </c>
      <c r="W47" s="311" t="str">
        <f t="shared" si="9"/>
        <v/>
      </c>
      <c r="X47" s="311" t="str">
        <f t="shared" si="10"/>
        <v/>
      </c>
      <c r="Y47" s="311" t="str">
        <f t="shared" si="10"/>
        <v/>
      </c>
      <c r="Z47" s="311" t="str">
        <f t="shared" si="10"/>
        <v/>
      </c>
      <c r="AA47" s="311" t="str">
        <f t="shared" si="10"/>
        <v/>
      </c>
      <c r="AB47" s="311" t="str">
        <f t="shared" si="10"/>
        <v/>
      </c>
      <c r="AC47" s="311" t="str">
        <f t="shared" si="10"/>
        <v/>
      </c>
      <c r="AD47" s="311" t="str">
        <f t="shared" si="10"/>
        <v/>
      </c>
      <c r="AE47" s="311" t="str">
        <f t="shared" si="10"/>
        <v/>
      </c>
      <c r="AF47" s="311" t="str">
        <f t="shared" si="10"/>
        <v/>
      </c>
      <c r="AG47" s="311" t="str">
        <f t="shared" si="10"/>
        <v/>
      </c>
      <c r="AH47" s="311" t="str">
        <f t="shared" si="11"/>
        <v/>
      </c>
      <c r="AI47" s="311" t="str">
        <f t="shared" si="11"/>
        <v/>
      </c>
      <c r="AJ47" s="311" t="str">
        <f t="shared" si="11"/>
        <v/>
      </c>
      <c r="AK47" s="311" t="str">
        <f t="shared" si="11"/>
        <v/>
      </c>
      <c r="AL47" s="311" t="str">
        <f t="shared" si="11"/>
        <v/>
      </c>
      <c r="AM47" s="311" t="str">
        <f t="shared" si="11"/>
        <v/>
      </c>
      <c r="AN47" s="311" t="str">
        <f t="shared" si="11"/>
        <v/>
      </c>
      <c r="AO47" s="311" t="str">
        <f t="shared" si="11"/>
        <v/>
      </c>
      <c r="AP47" s="311" t="str">
        <f t="shared" si="11"/>
        <v/>
      </c>
      <c r="AQ47" s="311" t="str">
        <f t="shared" si="11"/>
        <v/>
      </c>
      <c r="AR47" s="311" t="str">
        <f t="shared" si="12"/>
        <v/>
      </c>
      <c r="AS47" s="311" t="str">
        <f t="shared" si="12"/>
        <v/>
      </c>
      <c r="AT47" s="311" t="str">
        <f t="shared" si="12"/>
        <v/>
      </c>
      <c r="AU47" s="311" t="str">
        <f t="shared" si="12"/>
        <v/>
      </c>
      <c r="AV47" s="311" t="str">
        <f t="shared" si="12"/>
        <v/>
      </c>
      <c r="AW47" s="311" t="str">
        <f t="shared" si="12"/>
        <v/>
      </c>
      <c r="AX47" s="311" t="str">
        <f t="shared" si="12"/>
        <v/>
      </c>
      <c r="AY47" s="311" t="str">
        <f t="shared" si="12"/>
        <v/>
      </c>
      <c r="AZ47" s="311" t="str">
        <f t="shared" si="12"/>
        <v/>
      </c>
      <c r="BA47" s="311" t="str">
        <f t="shared" si="12"/>
        <v/>
      </c>
      <c r="BB47" s="311" t="str">
        <f t="shared" si="13"/>
        <v/>
      </c>
      <c r="BC47" s="311" t="str">
        <f t="shared" si="13"/>
        <v/>
      </c>
      <c r="BD47" s="311" t="str">
        <f t="shared" si="13"/>
        <v/>
      </c>
      <c r="BE47" s="311" t="str">
        <f t="shared" si="13"/>
        <v/>
      </c>
      <c r="BF47" s="311" t="str">
        <f t="shared" si="13"/>
        <v/>
      </c>
      <c r="BG47" s="311" t="str">
        <f t="shared" si="13"/>
        <v/>
      </c>
      <c r="BH47" s="311" t="str">
        <f t="shared" si="13"/>
        <v/>
      </c>
      <c r="BI47" s="311" t="str">
        <f t="shared" si="13"/>
        <v/>
      </c>
      <c r="BJ47" s="311" t="str">
        <f t="shared" si="13"/>
        <v/>
      </c>
      <c r="BK47" s="311" t="str">
        <f t="shared" si="13"/>
        <v/>
      </c>
      <c r="BL47" s="311" t="str">
        <f t="shared" si="13"/>
        <v/>
      </c>
      <c r="BM47" s="311" t="str">
        <f t="shared" si="13"/>
        <v/>
      </c>
    </row>
    <row r="48" spans="1:65" s="29" customFormat="1">
      <c r="A48" s="459"/>
      <c r="B48" s="273">
        <f t="shared" si="7"/>
        <v>2040</v>
      </c>
      <c r="C48" s="274">
        <f t="shared" ca="1" si="6"/>
        <v>0</v>
      </c>
      <c r="D48" s="311" t="str">
        <f t="shared" si="8"/>
        <v/>
      </c>
      <c r="E48" s="311" t="str">
        <f t="shared" si="8"/>
        <v/>
      </c>
      <c r="F48" s="311">
        <f t="shared" si="8"/>
        <v>0</v>
      </c>
      <c r="G48" s="311">
        <f t="shared" si="8"/>
        <v>0</v>
      </c>
      <c r="H48" s="311">
        <f t="shared" si="8"/>
        <v>0</v>
      </c>
      <c r="I48" s="311">
        <f t="shared" si="8"/>
        <v>0</v>
      </c>
      <c r="J48" s="311">
        <f t="shared" si="8"/>
        <v>0</v>
      </c>
      <c r="K48" s="311">
        <f t="shared" si="8"/>
        <v>0</v>
      </c>
      <c r="L48" s="311">
        <f t="shared" si="8"/>
        <v>0</v>
      </c>
      <c r="M48" s="311">
        <f t="shared" si="8"/>
        <v>0</v>
      </c>
      <c r="N48" s="311">
        <f t="shared" si="9"/>
        <v>0</v>
      </c>
      <c r="O48" s="311">
        <f t="shared" si="9"/>
        <v>0</v>
      </c>
      <c r="P48" s="311">
        <f t="shared" si="9"/>
        <v>0</v>
      </c>
      <c r="Q48" s="311">
        <f t="shared" si="9"/>
        <v>0</v>
      </c>
      <c r="R48" s="311">
        <f t="shared" si="9"/>
        <v>0</v>
      </c>
      <c r="S48" s="311">
        <f t="shared" si="9"/>
        <v>0</v>
      </c>
      <c r="T48" s="311">
        <f t="shared" si="9"/>
        <v>0</v>
      </c>
      <c r="U48" s="311" t="str">
        <f t="shared" si="9"/>
        <v/>
      </c>
      <c r="V48" s="311" t="str">
        <f t="shared" si="9"/>
        <v/>
      </c>
      <c r="W48" s="311" t="str">
        <f t="shared" si="9"/>
        <v/>
      </c>
      <c r="X48" s="311" t="str">
        <f t="shared" si="10"/>
        <v/>
      </c>
      <c r="Y48" s="311" t="str">
        <f t="shared" si="10"/>
        <v/>
      </c>
      <c r="Z48" s="311" t="str">
        <f t="shared" si="10"/>
        <v/>
      </c>
      <c r="AA48" s="311" t="str">
        <f t="shared" si="10"/>
        <v/>
      </c>
      <c r="AB48" s="311" t="str">
        <f t="shared" si="10"/>
        <v/>
      </c>
      <c r="AC48" s="311" t="str">
        <f t="shared" si="10"/>
        <v/>
      </c>
      <c r="AD48" s="311" t="str">
        <f t="shared" si="10"/>
        <v/>
      </c>
      <c r="AE48" s="311" t="str">
        <f t="shared" si="10"/>
        <v/>
      </c>
      <c r="AF48" s="311" t="str">
        <f t="shared" si="10"/>
        <v/>
      </c>
      <c r="AG48" s="311" t="str">
        <f t="shared" si="10"/>
        <v/>
      </c>
      <c r="AH48" s="311" t="str">
        <f t="shared" si="11"/>
        <v/>
      </c>
      <c r="AI48" s="311" t="str">
        <f t="shared" si="11"/>
        <v/>
      </c>
      <c r="AJ48" s="311" t="str">
        <f t="shared" si="11"/>
        <v/>
      </c>
      <c r="AK48" s="311" t="str">
        <f t="shared" si="11"/>
        <v/>
      </c>
      <c r="AL48" s="311" t="str">
        <f t="shared" si="11"/>
        <v/>
      </c>
      <c r="AM48" s="311" t="str">
        <f t="shared" si="11"/>
        <v/>
      </c>
      <c r="AN48" s="311" t="str">
        <f t="shared" si="11"/>
        <v/>
      </c>
      <c r="AO48" s="311" t="str">
        <f t="shared" si="11"/>
        <v/>
      </c>
      <c r="AP48" s="311" t="str">
        <f t="shared" si="11"/>
        <v/>
      </c>
      <c r="AQ48" s="311" t="str">
        <f t="shared" si="11"/>
        <v/>
      </c>
      <c r="AR48" s="311" t="str">
        <f t="shared" si="12"/>
        <v/>
      </c>
      <c r="AS48" s="311" t="str">
        <f t="shared" si="12"/>
        <v/>
      </c>
      <c r="AT48" s="311" t="str">
        <f t="shared" si="12"/>
        <v/>
      </c>
      <c r="AU48" s="311" t="str">
        <f t="shared" si="12"/>
        <v/>
      </c>
      <c r="AV48" s="311" t="str">
        <f t="shared" si="12"/>
        <v/>
      </c>
      <c r="AW48" s="311" t="str">
        <f t="shared" si="12"/>
        <v/>
      </c>
      <c r="AX48" s="311" t="str">
        <f t="shared" si="12"/>
        <v/>
      </c>
      <c r="AY48" s="311" t="str">
        <f t="shared" si="12"/>
        <v/>
      </c>
      <c r="AZ48" s="311" t="str">
        <f t="shared" si="12"/>
        <v/>
      </c>
      <c r="BA48" s="311" t="str">
        <f t="shared" si="12"/>
        <v/>
      </c>
      <c r="BB48" s="311" t="str">
        <f t="shared" si="13"/>
        <v/>
      </c>
      <c r="BC48" s="311" t="str">
        <f t="shared" si="13"/>
        <v/>
      </c>
      <c r="BD48" s="311" t="str">
        <f t="shared" si="13"/>
        <v/>
      </c>
      <c r="BE48" s="311" t="str">
        <f t="shared" si="13"/>
        <v/>
      </c>
      <c r="BF48" s="311" t="str">
        <f t="shared" si="13"/>
        <v/>
      </c>
      <c r="BG48" s="311" t="str">
        <f t="shared" si="13"/>
        <v/>
      </c>
      <c r="BH48" s="311" t="str">
        <f t="shared" si="13"/>
        <v/>
      </c>
      <c r="BI48" s="311" t="str">
        <f t="shared" si="13"/>
        <v/>
      </c>
      <c r="BJ48" s="311" t="str">
        <f t="shared" si="13"/>
        <v/>
      </c>
      <c r="BK48" s="311" t="str">
        <f t="shared" si="13"/>
        <v/>
      </c>
      <c r="BL48" s="311" t="str">
        <f t="shared" si="13"/>
        <v/>
      </c>
      <c r="BM48" s="311" t="str">
        <f t="shared" si="13"/>
        <v/>
      </c>
    </row>
    <row r="49" spans="1:65" s="29" customFormat="1">
      <c r="A49" s="459"/>
      <c r="B49" s="273">
        <f t="shared" si="7"/>
        <v>2041</v>
      </c>
      <c r="C49" s="274">
        <f t="shared" ca="1" si="6"/>
        <v>0</v>
      </c>
      <c r="D49" s="311" t="str">
        <f t="shared" si="8"/>
        <v/>
      </c>
      <c r="E49" s="311" t="str">
        <f t="shared" si="8"/>
        <v/>
      </c>
      <c r="F49" s="311" t="str">
        <f t="shared" si="8"/>
        <v/>
      </c>
      <c r="G49" s="311">
        <f t="shared" si="8"/>
        <v>0</v>
      </c>
      <c r="H49" s="311">
        <f t="shared" si="8"/>
        <v>0</v>
      </c>
      <c r="I49" s="311">
        <f t="shared" si="8"/>
        <v>0</v>
      </c>
      <c r="J49" s="311">
        <f t="shared" si="8"/>
        <v>0</v>
      </c>
      <c r="K49" s="311">
        <f t="shared" si="8"/>
        <v>0</v>
      </c>
      <c r="L49" s="311">
        <f t="shared" si="8"/>
        <v>0</v>
      </c>
      <c r="M49" s="311">
        <f t="shared" si="8"/>
        <v>0</v>
      </c>
      <c r="N49" s="311">
        <f t="shared" si="9"/>
        <v>0</v>
      </c>
      <c r="O49" s="311">
        <f t="shared" si="9"/>
        <v>0</v>
      </c>
      <c r="P49" s="311">
        <f t="shared" si="9"/>
        <v>0</v>
      </c>
      <c r="Q49" s="311">
        <f t="shared" si="9"/>
        <v>0</v>
      </c>
      <c r="R49" s="311">
        <f t="shared" si="9"/>
        <v>0</v>
      </c>
      <c r="S49" s="311">
        <f t="shared" si="9"/>
        <v>0</v>
      </c>
      <c r="T49" s="311">
        <f t="shared" si="9"/>
        <v>0</v>
      </c>
      <c r="U49" s="311">
        <f t="shared" si="9"/>
        <v>0</v>
      </c>
      <c r="V49" s="311" t="str">
        <f t="shared" si="9"/>
        <v/>
      </c>
      <c r="W49" s="311" t="str">
        <f t="shared" si="9"/>
        <v/>
      </c>
      <c r="X49" s="311" t="str">
        <f t="shared" si="10"/>
        <v/>
      </c>
      <c r="Y49" s="311" t="str">
        <f t="shared" si="10"/>
        <v/>
      </c>
      <c r="Z49" s="311" t="str">
        <f t="shared" si="10"/>
        <v/>
      </c>
      <c r="AA49" s="311" t="str">
        <f t="shared" si="10"/>
        <v/>
      </c>
      <c r="AB49" s="311" t="str">
        <f t="shared" si="10"/>
        <v/>
      </c>
      <c r="AC49" s="311" t="str">
        <f t="shared" si="10"/>
        <v/>
      </c>
      <c r="AD49" s="311" t="str">
        <f t="shared" si="10"/>
        <v/>
      </c>
      <c r="AE49" s="311" t="str">
        <f t="shared" si="10"/>
        <v/>
      </c>
      <c r="AF49" s="311" t="str">
        <f t="shared" si="10"/>
        <v/>
      </c>
      <c r="AG49" s="311" t="str">
        <f t="shared" si="10"/>
        <v/>
      </c>
      <c r="AH49" s="311" t="str">
        <f t="shared" si="11"/>
        <v/>
      </c>
      <c r="AI49" s="311" t="str">
        <f t="shared" si="11"/>
        <v/>
      </c>
      <c r="AJ49" s="311" t="str">
        <f t="shared" si="11"/>
        <v/>
      </c>
      <c r="AK49" s="311" t="str">
        <f t="shared" si="11"/>
        <v/>
      </c>
      <c r="AL49" s="311" t="str">
        <f t="shared" si="11"/>
        <v/>
      </c>
      <c r="AM49" s="311" t="str">
        <f t="shared" si="11"/>
        <v/>
      </c>
      <c r="AN49" s="311" t="str">
        <f t="shared" si="11"/>
        <v/>
      </c>
      <c r="AO49" s="311" t="str">
        <f t="shared" si="11"/>
        <v/>
      </c>
      <c r="AP49" s="311" t="str">
        <f t="shared" si="11"/>
        <v/>
      </c>
      <c r="AQ49" s="311" t="str">
        <f t="shared" si="11"/>
        <v/>
      </c>
      <c r="AR49" s="311" t="str">
        <f t="shared" si="12"/>
        <v/>
      </c>
      <c r="AS49" s="311" t="str">
        <f t="shared" si="12"/>
        <v/>
      </c>
      <c r="AT49" s="311" t="str">
        <f t="shared" si="12"/>
        <v/>
      </c>
      <c r="AU49" s="311" t="str">
        <f t="shared" si="12"/>
        <v/>
      </c>
      <c r="AV49" s="311" t="str">
        <f t="shared" si="12"/>
        <v/>
      </c>
      <c r="AW49" s="311" t="str">
        <f t="shared" si="12"/>
        <v/>
      </c>
      <c r="AX49" s="311" t="str">
        <f t="shared" si="12"/>
        <v/>
      </c>
      <c r="AY49" s="311" t="str">
        <f t="shared" si="12"/>
        <v/>
      </c>
      <c r="AZ49" s="311" t="str">
        <f t="shared" si="12"/>
        <v/>
      </c>
      <c r="BA49" s="311" t="str">
        <f t="shared" si="12"/>
        <v/>
      </c>
      <c r="BB49" s="311" t="str">
        <f t="shared" si="13"/>
        <v/>
      </c>
      <c r="BC49" s="311" t="str">
        <f t="shared" si="13"/>
        <v/>
      </c>
      <c r="BD49" s="311" t="str">
        <f t="shared" si="13"/>
        <v/>
      </c>
      <c r="BE49" s="311" t="str">
        <f t="shared" si="13"/>
        <v/>
      </c>
      <c r="BF49" s="311" t="str">
        <f t="shared" si="13"/>
        <v/>
      </c>
      <c r="BG49" s="311" t="str">
        <f t="shared" si="13"/>
        <v/>
      </c>
      <c r="BH49" s="311" t="str">
        <f t="shared" si="13"/>
        <v/>
      </c>
      <c r="BI49" s="311" t="str">
        <f t="shared" si="13"/>
        <v/>
      </c>
      <c r="BJ49" s="311" t="str">
        <f t="shared" si="13"/>
        <v/>
      </c>
      <c r="BK49" s="311" t="str">
        <f t="shared" si="13"/>
        <v/>
      </c>
      <c r="BL49" s="311" t="str">
        <f t="shared" si="13"/>
        <v/>
      </c>
      <c r="BM49" s="311" t="str">
        <f t="shared" si="13"/>
        <v/>
      </c>
    </row>
    <row r="50" spans="1:65" s="29" customFormat="1">
      <c r="A50" s="459"/>
      <c r="B50" s="273">
        <f t="shared" si="7"/>
        <v>2042</v>
      </c>
      <c r="C50" s="274">
        <f t="shared" ca="1" si="6"/>
        <v>0</v>
      </c>
      <c r="D50" s="311" t="str">
        <f t="shared" si="8"/>
        <v/>
      </c>
      <c r="E50" s="311" t="str">
        <f t="shared" si="8"/>
        <v/>
      </c>
      <c r="F50" s="311" t="str">
        <f t="shared" si="8"/>
        <v/>
      </c>
      <c r="G50" s="311" t="str">
        <f t="shared" si="8"/>
        <v/>
      </c>
      <c r="H50" s="311">
        <f t="shared" si="8"/>
        <v>0</v>
      </c>
      <c r="I50" s="311">
        <f t="shared" si="8"/>
        <v>0</v>
      </c>
      <c r="J50" s="311">
        <f t="shared" si="8"/>
        <v>0</v>
      </c>
      <c r="K50" s="311">
        <f t="shared" si="8"/>
        <v>0</v>
      </c>
      <c r="L50" s="311">
        <f t="shared" si="8"/>
        <v>0</v>
      </c>
      <c r="M50" s="311">
        <f t="shared" si="8"/>
        <v>0</v>
      </c>
      <c r="N50" s="311">
        <f t="shared" si="9"/>
        <v>0</v>
      </c>
      <c r="O50" s="311">
        <f t="shared" si="9"/>
        <v>0</v>
      </c>
      <c r="P50" s="311">
        <f t="shared" si="9"/>
        <v>0</v>
      </c>
      <c r="Q50" s="311">
        <f t="shared" si="9"/>
        <v>0</v>
      </c>
      <c r="R50" s="311">
        <f t="shared" si="9"/>
        <v>0</v>
      </c>
      <c r="S50" s="311">
        <f t="shared" si="9"/>
        <v>0</v>
      </c>
      <c r="T50" s="311">
        <f t="shared" si="9"/>
        <v>0</v>
      </c>
      <c r="U50" s="311">
        <f t="shared" si="9"/>
        <v>0</v>
      </c>
      <c r="V50" s="311">
        <f t="shared" si="9"/>
        <v>0</v>
      </c>
      <c r="W50" s="311" t="str">
        <f t="shared" si="9"/>
        <v/>
      </c>
      <c r="X50" s="311" t="str">
        <f t="shared" si="10"/>
        <v/>
      </c>
      <c r="Y50" s="311" t="str">
        <f t="shared" si="10"/>
        <v/>
      </c>
      <c r="Z50" s="311" t="str">
        <f t="shared" si="10"/>
        <v/>
      </c>
      <c r="AA50" s="311" t="str">
        <f t="shared" si="10"/>
        <v/>
      </c>
      <c r="AB50" s="311" t="str">
        <f t="shared" si="10"/>
        <v/>
      </c>
      <c r="AC50" s="311" t="str">
        <f t="shared" si="10"/>
        <v/>
      </c>
      <c r="AD50" s="311" t="str">
        <f t="shared" si="10"/>
        <v/>
      </c>
      <c r="AE50" s="311" t="str">
        <f t="shared" si="10"/>
        <v/>
      </c>
      <c r="AF50" s="311" t="str">
        <f t="shared" si="10"/>
        <v/>
      </c>
      <c r="AG50" s="311" t="str">
        <f t="shared" si="10"/>
        <v/>
      </c>
      <c r="AH50" s="311" t="str">
        <f t="shared" si="11"/>
        <v/>
      </c>
      <c r="AI50" s="311" t="str">
        <f t="shared" si="11"/>
        <v/>
      </c>
      <c r="AJ50" s="311" t="str">
        <f t="shared" si="11"/>
        <v/>
      </c>
      <c r="AK50" s="311" t="str">
        <f t="shared" si="11"/>
        <v/>
      </c>
      <c r="AL50" s="311" t="str">
        <f t="shared" si="11"/>
        <v/>
      </c>
      <c r="AM50" s="311" t="str">
        <f t="shared" si="11"/>
        <v/>
      </c>
      <c r="AN50" s="311" t="str">
        <f t="shared" si="11"/>
        <v/>
      </c>
      <c r="AO50" s="311" t="str">
        <f t="shared" si="11"/>
        <v/>
      </c>
      <c r="AP50" s="311" t="str">
        <f t="shared" si="11"/>
        <v/>
      </c>
      <c r="AQ50" s="311" t="str">
        <f t="shared" si="11"/>
        <v/>
      </c>
      <c r="AR50" s="311" t="str">
        <f t="shared" si="12"/>
        <v/>
      </c>
      <c r="AS50" s="311" t="str">
        <f t="shared" si="12"/>
        <v/>
      </c>
      <c r="AT50" s="311" t="str">
        <f t="shared" si="12"/>
        <v/>
      </c>
      <c r="AU50" s="311" t="str">
        <f t="shared" si="12"/>
        <v/>
      </c>
      <c r="AV50" s="311" t="str">
        <f t="shared" si="12"/>
        <v/>
      </c>
      <c r="AW50" s="311" t="str">
        <f t="shared" si="12"/>
        <v/>
      </c>
      <c r="AX50" s="311" t="str">
        <f t="shared" si="12"/>
        <v/>
      </c>
      <c r="AY50" s="311" t="str">
        <f t="shared" si="12"/>
        <v/>
      </c>
      <c r="AZ50" s="311" t="str">
        <f t="shared" si="12"/>
        <v/>
      </c>
      <c r="BA50" s="311" t="str">
        <f t="shared" si="12"/>
        <v/>
      </c>
      <c r="BB50" s="311" t="str">
        <f t="shared" si="13"/>
        <v/>
      </c>
      <c r="BC50" s="311" t="str">
        <f t="shared" si="13"/>
        <v/>
      </c>
      <c r="BD50" s="311" t="str">
        <f t="shared" si="13"/>
        <v/>
      </c>
      <c r="BE50" s="311" t="str">
        <f t="shared" si="13"/>
        <v/>
      </c>
      <c r="BF50" s="311" t="str">
        <f t="shared" si="13"/>
        <v/>
      </c>
      <c r="BG50" s="311" t="str">
        <f t="shared" si="13"/>
        <v/>
      </c>
      <c r="BH50" s="311" t="str">
        <f t="shared" si="13"/>
        <v/>
      </c>
      <c r="BI50" s="311" t="str">
        <f t="shared" si="13"/>
        <v/>
      </c>
      <c r="BJ50" s="311" t="str">
        <f t="shared" si="13"/>
        <v/>
      </c>
      <c r="BK50" s="311" t="str">
        <f t="shared" si="13"/>
        <v/>
      </c>
      <c r="BL50" s="311" t="str">
        <f t="shared" si="13"/>
        <v/>
      </c>
      <c r="BM50" s="311" t="str">
        <f t="shared" si="13"/>
        <v/>
      </c>
    </row>
    <row r="51" spans="1:65" s="29" customFormat="1">
      <c r="A51" s="459"/>
      <c r="B51" s="273">
        <f t="shared" si="7"/>
        <v>2043</v>
      </c>
      <c r="C51" s="274">
        <f t="shared" ca="1" si="6"/>
        <v>0</v>
      </c>
      <c r="D51" s="311" t="str">
        <f t="shared" si="8"/>
        <v/>
      </c>
      <c r="E51" s="311" t="str">
        <f t="shared" si="8"/>
        <v/>
      </c>
      <c r="F51" s="311" t="str">
        <f t="shared" si="8"/>
        <v/>
      </c>
      <c r="G51" s="311" t="str">
        <f t="shared" si="8"/>
        <v/>
      </c>
      <c r="H51" s="311" t="str">
        <f t="shared" si="8"/>
        <v/>
      </c>
      <c r="I51" s="311">
        <f t="shared" si="8"/>
        <v>0</v>
      </c>
      <c r="J51" s="311">
        <f t="shared" si="8"/>
        <v>0</v>
      </c>
      <c r="K51" s="311">
        <f t="shared" si="8"/>
        <v>0</v>
      </c>
      <c r="L51" s="311">
        <f t="shared" si="8"/>
        <v>0</v>
      </c>
      <c r="M51" s="311">
        <f t="shared" si="8"/>
        <v>0</v>
      </c>
      <c r="N51" s="311">
        <f t="shared" si="9"/>
        <v>0</v>
      </c>
      <c r="O51" s="311">
        <f t="shared" si="9"/>
        <v>0</v>
      </c>
      <c r="P51" s="311">
        <f t="shared" si="9"/>
        <v>0</v>
      </c>
      <c r="Q51" s="311">
        <f t="shared" si="9"/>
        <v>0</v>
      </c>
      <c r="R51" s="311">
        <f t="shared" si="9"/>
        <v>0</v>
      </c>
      <c r="S51" s="311">
        <f t="shared" si="9"/>
        <v>0</v>
      </c>
      <c r="T51" s="311">
        <f t="shared" si="9"/>
        <v>0</v>
      </c>
      <c r="U51" s="311">
        <f t="shared" si="9"/>
        <v>0</v>
      </c>
      <c r="V51" s="311">
        <f t="shared" si="9"/>
        <v>0</v>
      </c>
      <c r="W51" s="311">
        <f t="shared" si="9"/>
        <v>0</v>
      </c>
      <c r="X51" s="311" t="str">
        <f t="shared" si="10"/>
        <v/>
      </c>
      <c r="Y51" s="311" t="str">
        <f t="shared" si="10"/>
        <v/>
      </c>
      <c r="Z51" s="311" t="str">
        <f t="shared" si="10"/>
        <v/>
      </c>
      <c r="AA51" s="311" t="str">
        <f t="shared" si="10"/>
        <v/>
      </c>
      <c r="AB51" s="311" t="str">
        <f t="shared" si="10"/>
        <v/>
      </c>
      <c r="AC51" s="311" t="str">
        <f t="shared" si="10"/>
        <v/>
      </c>
      <c r="AD51" s="311" t="str">
        <f t="shared" si="10"/>
        <v/>
      </c>
      <c r="AE51" s="311" t="str">
        <f t="shared" si="10"/>
        <v/>
      </c>
      <c r="AF51" s="311" t="str">
        <f t="shared" si="10"/>
        <v/>
      </c>
      <c r="AG51" s="311" t="str">
        <f t="shared" si="10"/>
        <v/>
      </c>
      <c r="AH51" s="311" t="str">
        <f t="shared" si="11"/>
        <v/>
      </c>
      <c r="AI51" s="311" t="str">
        <f t="shared" si="11"/>
        <v/>
      </c>
      <c r="AJ51" s="311" t="str">
        <f t="shared" si="11"/>
        <v/>
      </c>
      <c r="AK51" s="311" t="str">
        <f t="shared" si="11"/>
        <v/>
      </c>
      <c r="AL51" s="311" t="str">
        <f t="shared" si="11"/>
        <v/>
      </c>
      <c r="AM51" s="311" t="str">
        <f t="shared" si="11"/>
        <v/>
      </c>
      <c r="AN51" s="311" t="str">
        <f t="shared" si="11"/>
        <v/>
      </c>
      <c r="AO51" s="311" t="str">
        <f t="shared" si="11"/>
        <v/>
      </c>
      <c r="AP51" s="311" t="str">
        <f t="shared" si="11"/>
        <v/>
      </c>
      <c r="AQ51" s="311" t="str">
        <f t="shared" si="11"/>
        <v/>
      </c>
      <c r="AR51" s="311" t="str">
        <f t="shared" si="12"/>
        <v/>
      </c>
      <c r="AS51" s="311" t="str">
        <f t="shared" si="12"/>
        <v/>
      </c>
      <c r="AT51" s="311" t="str">
        <f t="shared" si="12"/>
        <v/>
      </c>
      <c r="AU51" s="311" t="str">
        <f t="shared" si="12"/>
        <v/>
      </c>
      <c r="AV51" s="311" t="str">
        <f t="shared" si="12"/>
        <v/>
      </c>
      <c r="AW51" s="311" t="str">
        <f t="shared" si="12"/>
        <v/>
      </c>
      <c r="AX51" s="311" t="str">
        <f t="shared" si="12"/>
        <v/>
      </c>
      <c r="AY51" s="311" t="str">
        <f t="shared" si="12"/>
        <v/>
      </c>
      <c r="AZ51" s="311" t="str">
        <f t="shared" si="12"/>
        <v/>
      </c>
      <c r="BA51" s="311" t="str">
        <f t="shared" si="12"/>
        <v/>
      </c>
      <c r="BB51" s="311" t="str">
        <f t="shared" si="13"/>
        <v/>
      </c>
      <c r="BC51" s="311" t="str">
        <f t="shared" si="13"/>
        <v/>
      </c>
      <c r="BD51" s="311" t="str">
        <f t="shared" si="13"/>
        <v/>
      </c>
      <c r="BE51" s="311" t="str">
        <f t="shared" si="13"/>
        <v/>
      </c>
      <c r="BF51" s="311" t="str">
        <f t="shared" si="13"/>
        <v/>
      </c>
      <c r="BG51" s="311" t="str">
        <f t="shared" si="13"/>
        <v/>
      </c>
      <c r="BH51" s="311" t="str">
        <f t="shared" si="13"/>
        <v/>
      </c>
      <c r="BI51" s="311" t="str">
        <f t="shared" si="13"/>
        <v/>
      </c>
      <c r="BJ51" s="311" t="str">
        <f t="shared" si="13"/>
        <v/>
      </c>
      <c r="BK51" s="311" t="str">
        <f t="shared" si="13"/>
        <v/>
      </c>
      <c r="BL51" s="311" t="str">
        <f t="shared" si="13"/>
        <v/>
      </c>
      <c r="BM51" s="311" t="str">
        <f t="shared" si="13"/>
        <v/>
      </c>
    </row>
    <row r="52" spans="1:65" s="29" customFormat="1">
      <c r="A52" s="459"/>
      <c r="B52" s="273">
        <f t="shared" si="7"/>
        <v>2044</v>
      </c>
      <c r="C52" s="274">
        <f t="shared" ca="1" si="6"/>
        <v>0</v>
      </c>
      <c r="D52" s="311" t="str">
        <f t="shared" ref="D52:M61" si="14">IF(D$30="","",IF($B52&gt;$B$18,"",IF(AND($B52&gt;=D$30,$B52-D$30&lt;$B$21),D$31/$B$21,"")))</f>
        <v/>
      </c>
      <c r="E52" s="311" t="str">
        <f t="shared" si="14"/>
        <v/>
      </c>
      <c r="F52" s="311" t="str">
        <f t="shared" si="14"/>
        <v/>
      </c>
      <c r="G52" s="311" t="str">
        <f t="shared" si="14"/>
        <v/>
      </c>
      <c r="H52" s="311" t="str">
        <f t="shared" si="14"/>
        <v/>
      </c>
      <c r="I52" s="311" t="str">
        <f t="shared" si="14"/>
        <v/>
      </c>
      <c r="J52" s="311">
        <f t="shared" si="14"/>
        <v>0</v>
      </c>
      <c r="K52" s="311">
        <f t="shared" si="14"/>
        <v>0</v>
      </c>
      <c r="L52" s="311">
        <f t="shared" si="14"/>
        <v>0</v>
      </c>
      <c r="M52" s="311">
        <f t="shared" si="14"/>
        <v>0</v>
      </c>
      <c r="N52" s="311">
        <f t="shared" ref="N52:W61" si="15">IF(N$30="","",IF($B52&gt;$B$18,"",IF(AND($B52&gt;=N$30,$B52-N$30&lt;$B$21),N$31/$B$21,"")))</f>
        <v>0</v>
      </c>
      <c r="O52" s="311">
        <f t="shared" si="15"/>
        <v>0</v>
      </c>
      <c r="P52" s="311">
        <f t="shared" si="15"/>
        <v>0</v>
      </c>
      <c r="Q52" s="311">
        <f t="shared" si="15"/>
        <v>0</v>
      </c>
      <c r="R52" s="311">
        <f t="shared" si="15"/>
        <v>0</v>
      </c>
      <c r="S52" s="311">
        <f t="shared" si="15"/>
        <v>0</v>
      </c>
      <c r="T52" s="311">
        <f t="shared" si="15"/>
        <v>0</v>
      </c>
      <c r="U52" s="311">
        <f t="shared" si="15"/>
        <v>0</v>
      </c>
      <c r="V52" s="311">
        <f t="shared" si="15"/>
        <v>0</v>
      </c>
      <c r="W52" s="311">
        <f t="shared" si="15"/>
        <v>0</v>
      </c>
      <c r="X52" s="311">
        <f t="shared" ref="X52:AG61" si="16">IF(X$30="","",IF($B52&gt;$B$18,"",IF(AND($B52&gt;=X$30,$B52-X$30&lt;$B$21),X$31/$B$21,"")))</f>
        <v>0</v>
      </c>
      <c r="Y52" s="311" t="str">
        <f t="shared" si="16"/>
        <v/>
      </c>
      <c r="Z52" s="311" t="str">
        <f t="shared" si="16"/>
        <v/>
      </c>
      <c r="AA52" s="311" t="str">
        <f t="shared" si="16"/>
        <v/>
      </c>
      <c r="AB52" s="311" t="str">
        <f t="shared" si="16"/>
        <v/>
      </c>
      <c r="AC52" s="311" t="str">
        <f t="shared" si="16"/>
        <v/>
      </c>
      <c r="AD52" s="311" t="str">
        <f t="shared" si="16"/>
        <v/>
      </c>
      <c r="AE52" s="311" t="str">
        <f t="shared" si="16"/>
        <v/>
      </c>
      <c r="AF52" s="311" t="str">
        <f t="shared" si="16"/>
        <v/>
      </c>
      <c r="AG52" s="311" t="str">
        <f t="shared" si="16"/>
        <v/>
      </c>
      <c r="AH52" s="311" t="str">
        <f t="shared" ref="AH52:AQ61" si="17">IF(AH$30="","",IF($B52&gt;$B$18,"",IF(AND($B52&gt;=AH$30,$B52-AH$30&lt;$B$21),AH$31/$B$21,"")))</f>
        <v/>
      </c>
      <c r="AI52" s="311" t="str">
        <f t="shared" si="17"/>
        <v/>
      </c>
      <c r="AJ52" s="311" t="str">
        <f t="shared" si="17"/>
        <v/>
      </c>
      <c r="AK52" s="311" t="str">
        <f t="shared" si="17"/>
        <v/>
      </c>
      <c r="AL52" s="311" t="str">
        <f t="shared" si="17"/>
        <v/>
      </c>
      <c r="AM52" s="311" t="str">
        <f t="shared" si="17"/>
        <v/>
      </c>
      <c r="AN52" s="311" t="str">
        <f t="shared" si="17"/>
        <v/>
      </c>
      <c r="AO52" s="311" t="str">
        <f t="shared" si="17"/>
        <v/>
      </c>
      <c r="AP52" s="311" t="str">
        <f t="shared" si="17"/>
        <v/>
      </c>
      <c r="AQ52" s="311" t="str">
        <f t="shared" si="17"/>
        <v/>
      </c>
      <c r="AR52" s="311" t="str">
        <f t="shared" ref="AR52:BA61" si="18">IF(AR$30="","",IF($B52&gt;$B$18,"",IF(AND($B52&gt;=AR$30,$B52-AR$30&lt;$B$21),AR$31/$B$21,"")))</f>
        <v/>
      </c>
      <c r="AS52" s="311" t="str">
        <f t="shared" si="18"/>
        <v/>
      </c>
      <c r="AT52" s="311" t="str">
        <f t="shared" si="18"/>
        <v/>
      </c>
      <c r="AU52" s="311" t="str">
        <f t="shared" si="18"/>
        <v/>
      </c>
      <c r="AV52" s="311" t="str">
        <f t="shared" si="18"/>
        <v/>
      </c>
      <c r="AW52" s="311" t="str">
        <f t="shared" si="18"/>
        <v/>
      </c>
      <c r="AX52" s="311" t="str">
        <f t="shared" si="18"/>
        <v/>
      </c>
      <c r="AY52" s="311" t="str">
        <f t="shared" si="18"/>
        <v/>
      </c>
      <c r="AZ52" s="311" t="str">
        <f t="shared" si="18"/>
        <v/>
      </c>
      <c r="BA52" s="311" t="str">
        <f t="shared" si="18"/>
        <v/>
      </c>
      <c r="BB52" s="311" t="str">
        <f t="shared" ref="BB52:BM61" si="19">IF(BB$30="","",IF($B52&gt;$B$18,"",IF(AND($B52&gt;=BB$30,$B52-BB$30&lt;$B$21),BB$31/$B$21,"")))</f>
        <v/>
      </c>
      <c r="BC52" s="311" t="str">
        <f t="shared" si="19"/>
        <v/>
      </c>
      <c r="BD52" s="311" t="str">
        <f t="shared" si="19"/>
        <v/>
      </c>
      <c r="BE52" s="311" t="str">
        <f t="shared" si="19"/>
        <v/>
      </c>
      <c r="BF52" s="311" t="str">
        <f t="shared" si="19"/>
        <v/>
      </c>
      <c r="BG52" s="311" t="str">
        <f t="shared" si="19"/>
        <v/>
      </c>
      <c r="BH52" s="311" t="str">
        <f t="shared" si="19"/>
        <v/>
      </c>
      <c r="BI52" s="311" t="str">
        <f t="shared" si="19"/>
        <v/>
      </c>
      <c r="BJ52" s="311" t="str">
        <f t="shared" si="19"/>
        <v/>
      </c>
      <c r="BK52" s="311" t="str">
        <f t="shared" si="19"/>
        <v/>
      </c>
      <c r="BL52" s="311" t="str">
        <f t="shared" si="19"/>
        <v/>
      </c>
      <c r="BM52" s="311" t="str">
        <f t="shared" si="19"/>
        <v/>
      </c>
    </row>
    <row r="53" spans="1:65" s="29" customFormat="1">
      <c r="A53" s="459"/>
      <c r="B53" s="273">
        <f t="shared" si="7"/>
        <v>2045</v>
      </c>
      <c r="C53" s="274">
        <f t="shared" ca="1" si="6"/>
        <v>0</v>
      </c>
      <c r="D53" s="311" t="str">
        <f t="shared" si="14"/>
        <v/>
      </c>
      <c r="E53" s="311" t="str">
        <f t="shared" si="14"/>
        <v/>
      </c>
      <c r="F53" s="311" t="str">
        <f t="shared" si="14"/>
        <v/>
      </c>
      <c r="G53" s="311" t="str">
        <f t="shared" si="14"/>
        <v/>
      </c>
      <c r="H53" s="311" t="str">
        <f t="shared" si="14"/>
        <v/>
      </c>
      <c r="I53" s="311" t="str">
        <f t="shared" si="14"/>
        <v/>
      </c>
      <c r="J53" s="311" t="str">
        <f t="shared" si="14"/>
        <v/>
      </c>
      <c r="K53" s="311">
        <f t="shared" si="14"/>
        <v>0</v>
      </c>
      <c r="L53" s="311">
        <f t="shared" si="14"/>
        <v>0</v>
      </c>
      <c r="M53" s="311">
        <f t="shared" si="14"/>
        <v>0</v>
      </c>
      <c r="N53" s="311">
        <f t="shared" si="15"/>
        <v>0</v>
      </c>
      <c r="O53" s="311">
        <f t="shared" si="15"/>
        <v>0</v>
      </c>
      <c r="P53" s="311">
        <f t="shared" si="15"/>
        <v>0</v>
      </c>
      <c r="Q53" s="311">
        <f t="shared" si="15"/>
        <v>0</v>
      </c>
      <c r="R53" s="311">
        <f t="shared" si="15"/>
        <v>0</v>
      </c>
      <c r="S53" s="311">
        <f t="shared" si="15"/>
        <v>0</v>
      </c>
      <c r="T53" s="311">
        <f t="shared" si="15"/>
        <v>0</v>
      </c>
      <c r="U53" s="311">
        <f t="shared" si="15"/>
        <v>0</v>
      </c>
      <c r="V53" s="311">
        <f t="shared" si="15"/>
        <v>0</v>
      </c>
      <c r="W53" s="311">
        <f t="shared" si="15"/>
        <v>0</v>
      </c>
      <c r="X53" s="311">
        <f t="shared" si="16"/>
        <v>0</v>
      </c>
      <c r="Y53" s="311">
        <f t="shared" si="16"/>
        <v>0</v>
      </c>
      <c r="Z53" s="311" t="str">
        <f t="shared" si="16"/>
        <v/>
      </c>
      <c r="AA53" s="311" t="str">
        <f t="shared" si="16"/>
        <v/>
      </c>
      <c r="AB53" s="311" t="str">
        <f t="shared" si="16"/>
        <v/>
      </c>
      <c r="AC53" s="311" t="str">
        <f t="shared" si="16"/>
        <v/>
      </c>
      <c r="AD53" s="311" t="str">
        <f t="shared" si="16"/>
        <v/>
      </c>
      <c r="AE53" s="311" t="str">
        <f t="shared" si="16"/>
        <v/>
      </c>
      <c r="AF53" s="311" t="str">
        <f t="shared" si="16"/>
        <v/>
      </c>
      <c r="AG53" s="311" t="str">
        <f t="shared" si="16"/>
        <v/>
      </c>
      <c r="AH53" s="311" t="str">
        <f t="shared" si="17"/>
        <v/>
      </c>
      <c r="AI53" s="311" t="str">
        <f t="shared" si="17"/>
        <v/>
      </c>
      <c r="AJ53" s="311" t="str">
        <f t="shared" si="17"/>
        <v/>
      </c>
      <c r="AK53" s="311" t="str">
        <f t="shared" si="17"/>
        <v/>
      </c>
      <c r="AL53" s="311" t="str">
        <f t="shared" si="17"/>
        <v/>
      </c>
      <c r="AM53" s="311" t="str">
        <f t="shared" si="17"/>
        <v/>
      </c>
      <c r="AN53" s="311" t="str">
        <f t="shared" si="17"/>
        <v/>
      </c>
      <c r="AO53" s="311" t="str">
        <f t="shared" si="17"/>
        <v/>
      </c>
      <c r="AP53" s="311" t="str">
        <f t="shared" si="17"/>
        <v/>
      </c>
      <c r="AQ53" s="311" t="str">
        <f t="shared" si="17"/>
        <v/>
      </c>
      <c r="AR53" s="311" t="str">
        <f t="shared" si="18"/>
        <v/>
      </c>
      <c r="AS53" s="311" t="str">
        <f t="shared" si="18"/>
        <v/>
      </c>
      <c r="AT53" s="311" t="str">
        <f t="shared" si="18"/>
        <v/>
      </c>
      <c r="AU53" s="311" t="str">
        <f t="shared" si="18"/>
        <v/>
      </c>
      <c r="AV53" s="311" t="str">
        <f t="shared" si="18"/>
        <v/>
      </c>
      <c r="AW53" s="311" t="str">
        <f t="shared" si="18"/>
        <v/>
      </c>
      <c r="AX53" s="311" t="str">
        <f t="shared" si="18"/>
        <v/>
      </c>
      <c r="AY53" s="311" t="str">
        <f t="shared" si="18"/>
        <v/>
      </c>
      <c r="AZ53" s="311" t="str">
        <f t="shared" si="18"/>
        <v/>
      </c>
      <c r="BA53" s="311" t="str">
        <f t="shared" si="18"/>
        <v/>
      </c>
      <c r="BB53" s="311" t="str">
        <f t="shared" si="19"/>
        <v/>
      </c>
      <c r="BC53" s="311" t="str">
        <f t="shared" si="19"/>
        <v/>
      </c>
      <c r="BD53" s="311" t="str">
        <f t="shared" si="19"/>
        <v/>
      </c>
      <c r="BE53" s="311" t="str">
        <f t="shared" si="19"/>
        <v/>
      </c>
      <c r="BF53" s="311" t="str">
        <f t="shared" si="19"/>
        <v/>
      </c>
      <c r="BG53" s="311" t="str">
        <f t="shared" si="19"/>
        <v/>
      </c>
      <c r="BH53" s="311" t="str">
        <f t="shared" si="19"/>
        <v/>
      </c>
      <c r="BI53" s="311" t="str">
        <f t="shared" si="19"/>
        <v/>
      </c>
      <c r="BJ53" s="311" t="str">
        <f t="shared" si="19"/>
        <v/>
      </c>
      <c r="BK53" s="311" t="str">
        <f t="shared" si="19"/>
        <v/>
      </c>
      <c r="BL53" s="311" t="str">
        <f t="shared" si="19"/>
        <v/>
      </c>
      <c r="BM53" s="311" t="str">
        <f t="shared" si="19"/>
        <v/>
      </c>
    </row>
    <row r="54" spans="1:65" s="29" customFormat="1">
      <c r="A54" s="459"/>
      <c r="B54" s="273">
        <f t="shared" si="7"/>
        <v>2046</v>
      </c>
      <c r="C54" s="274">
        <f t="shared" ca="1" si="6"/>
        <v>0</v>
      </c>
      <c r="D54" s="311" t="str">
        <f t="shared" si="14"/>
        <v/>
      </c>
      <c r="E54" s="311" t="str">
        <f t="shared" si="14"/>
        <v/>
      </c>
      <c r="F54" s="311" t="str">
        <f t="shared" si="14"/>
        <v/>
      </c>
      <c r="G54" s="311" t="str">
        <f t="shared" si="14"/>
        <v/>
      </c>
      <c r="H54" s="311" t="str">
        <f t="shared" si="14"/>
        <v/>
      </c>
      <c r="I54" s="311" t="str">
        <f t="shared" si="14"/>
        <v/>
      </c>
      <c r="J54" s="311" t="str">
        <f t="shared" si="14"/>
        <v/>
      </c>
      <c r="K54" s="311" t="str">
        <f t="shared" si="14"/>
        <v/>
      </c>
      <c r="L54" s="311">
        <f t="shared" si="14"/>
        <v>0</v>
      </c>
      <c r="M54" s="311">
        <f t="shared" si="14"/>
        <v>0</v>
      </c>
      <c r="N54" s="311">
        <f t="shared" si="15"/>
        <v>0</v>
      </c>
      <c r="O54" s="311">
        <f t="shared" si="15"/>
        <v>0</v>
      </c>
      <c r="P54" s="311">
        <f t="shared" si="15"/>
        <v>0</v>
      </c>
      <c r="Q54" s="311">
        <f t="shared" si="15"/>
        <v>0</v>
      </c>
      <c r="R54" s="311">
        <f t="shared" si="15"/>
        <v>0</v>
      </c>
      <c r="S54" s="311">
        <f t="shared" si="15"/>
        <v>0</v>
      </c>
      <c r="T54" s="311">
        <f t="shared" si="15"/>
        <v>0</v>
      </c>
      <c r="U54" s="311">
        <f t="shared" si="15"/>
        <v>0</v>
      </c>
      <c r="V54" s="311">
        <f t="shared" si="15"/>
        <v>0</v>
      </c>
      <c r="W54" s="311">
        <f t="shared" si="15"/>
        <v>0</v>
      </c>
      <c r="X54" s="311">
        <f t="shared" si="16"/>
        <v>0</v>
      </c>
      <c r="Y54" s="311">
        <f t="shared" si="16"/>
        <v>0</v>
      </c>
      <c r="Z54" s="311">
        <f t="shared" si="16"/>
        <v>0</v>
      </c>
      <c r="AA54" s="311" t="str">
        <f t="shared" si="16"/>
        <v/>
      </c>
      <c r="AB54" s="311" t="str">
        <f t="shared" si="16"/>
        <v/>
      </c>
      <c r="AC54" s="311" t="str">
        <f t="shared" si="16"/>
        <v/>
      </c>
      <c r="AD54" s="311" t="str">
        <f t="shared" si="16"/>
        <v/>
      </c>
      <c r="AE54" s="311" t="str">
        <f t="shared" si="16"/>
        <v/>
      </c>
      <c r="AF54" s="311" t="str">
        <f t="shared" si="16"/>
        <v/>
      </c>
      <c r="AG54" s="311" t="str">
        <f t="shared" si="16"/>
        <v/>
      </c>
      <c r="AH54" s="311" t="str">
        <f t="shared" si="17"/>
        <v/>
      </c>
      <c r="AI54" s="311" t="str">
        <f t="shared" si="17"/>
        <v/>
      </c>
      <c r="AJ54" s="311" t="str">
        <f t="shared" si="17"/>
        <v/>
      </c>
      <c r="AK54" s="311" t="str">
        <f t="shared" si="17"/>
        <v/>
      </c>
      <c r="AL54" s="311" t="str">
        <f t="shared" si="17"/>
        <v/>
      </c>
      <c r="AM54" s="311" t="str">
        <f t="shared" si="17"/>
        <v/>
      </c>
      <c r="AN54" s="311" t="str">
        <f t="shared" si="17"/>
        <v/>
      </c>
      <c r="AO54" s="311" t="str">
        <f t="shared" si="17"/>
        <v/>
      </c>
      <c r="AP54" s="311" t="str">
        <f t="shared" si="17"/>
        <v/>
      </c>
      <c r="AQ54" s="311" t="str">
        <f t="shared" si="17"/>
        <v/>
      </c>
      <c r="AR54" s="311" t="str">
        <f t="shared" si="18"/>
        <v/>
      </c>
      <c r="AS54" s="311" t="str">
        <f t="shared" si="18"/>
        <v/>
      </c>
      <c r="AT54" s="311" t="str">
        <f t="shared" si="18"/>
        <v/>
      </c>
      <c r="AU54" s="311" t="str">
        <f t="shared" si="18"/>
        <v/>
      </c>
      <c r="AV54" s="311" t="str">
        <f t="shared" si="18"/>
        <v/>
      </c>
      <c r="AW54" s="311" t="str">
        <f t="shared" si="18"/>
        <v/>
      </c>
      <c r="AX54" s="311" t="str">
        <f t="shared" si="18"/>
        <v/>
      </c>
      <c r="AY54" s="311" t="str">
        <f t="shared" si="18"/>
        <v/>
      </c>
      <c r="AZ54" s="311" t="str">
        <f t="shared" si="18"/>
        <v/>
      </c>
      <c r="BA54" s="311" t="str">
        <f t="shared" si="18"/>
        <v/>
      </c>
      <c r="BB54" s="311" t="str">
        <f t="shared" si="19"/>
        <v/>
      </c>
      <c r="BC54" s="311" t="str">
        <f t="shared" si="19"/>
        <v/>
      </c>
      <c r="BD54" s="311" t="str">
        <f t="shared" si="19"/>
        <v/>
      </c>
      <c r="BE54" s="311" t="str">
        <f t="shared" si="19"/>
        <v/>
      </c>
      <c r="BF54" s="311" t="str">
        <f t="shared" si="19"/>
        <v/>
      </c>
      <c r="BG54" s="311" t="str">
        <f t="shared" si="19"/>
        <v/>
      </c>
      <c r="BH54" s="311" t="str">
        <f t="shared" si="19"/>
        <v/>
      </c>
      <c r="BI54" s="311" t="str">
        <f t="shared" si="19"/>
        <v/>
      </c>
      <c r="BJ54" s="311" t="str">
        <f t="shared" si="19"/>
        <v/>
      </c>
      <c r="BK54" s="311" t="str">
        <f t="shared" si="19"/>
        <v/>
      </c>
      <c r="BL54" s="311" t="str">
        <f t="shared" si="19"/>
        <v/>
      </c>
      <c r="BM54" s="311" t="str">
        <f t="shared" si="19"/>
        <v/>
      </c>
    </row>
    <row r="55" spans="1:65" s="29" customFormat="1">
      <c r="A55" s="459"/>
      <c r="B55" s="273">
        <f t="shared" si="7"/>
        <v>2047</v>
      </c>
      <c r="C55" s="274">
        <f t="shared" ca="1" si="6"/>
        <v>0</v>
      </c>
      <c r="D55" s="311" t="str">
        <f t="shared" si="14"/>
        <v/>
      </c>
      <c r="E55" s="311" t="str">
        <f t="shared" si="14"/>
        <v/>
      </c>
      <c r="F55" s="311" t="str">
        <f t="shared" si="14"/>
        <v/>
      </c>
      <c r="G55" s="311" t="str">
        <f t="shared" si="14"/>
        <v/>
      </c>
      <c r="H55" s="311" t="str">
        <f t="shared" si="14"/>
        <v/>
      </c>
      <c r="I55" s="311" t="str">
        <f t="shared" si="14"/>
        <v/>
      </c>
      <c r="J55" s="311" t="str">
        <f t="shared" si="14"/>
        <v/>
      </c>
      <c r="K55" s="311" t="str">
        <f t="shared" si="14"/>
        <v/>
      </c>
      <c r="L55" s="311" t="str">
        <f t="shared" si="14"/>
        <v/>
      </c>
      <c r="M55" s="311">
        <f t="shared" si="14"/>
        <v>0</v>
      </c>
      <c r="N55" s="311">
        <f t="shared" si="15"/>
        <v>0</v>
      </c>
      <c r="O55" s="311">
        <f t="shared" si="15"/>
        <v>0</v>
      </c>
      <c r="P55" s="311">
        <f t="shared" si="15"/>
        <v>0</v>
      </c>
      <c r="Q55" s="311">
        <f t="shared" si="15"/>
        <v>0</v>
      </c>
      <c r="R55" s="311">
        <f t="shared" si="15"/>
        <v>0</v>
      </c>
      <c r="S55" s="311">
        <f t="shared" si="15"/>
        <v>0</v>
      </c>
      <c r="T55" s="311">
        <f t="shared" si="15"/>
        <v>0</v>
      </c>
      <c r="U55" s="311">
        <f t="shared" si="15"/>
        <v>0</v>
      </c>
      <c r="V55" s="311">
        <f t="shared" si="15"/>
        <v>0</v>
      </c>
      <c r="W55" s="311">
        <f t="shared" si="15"/>
        <v>0</v>
      </c>
      <c r="X55" s="311">
        <f t="shared" si="16"/>
        <v>0</v>
      </c>
      <c r="Y55" s="311">
        <f t="shared" si="16"/>
        <v>0</v>
      </c>
      <c r="Z55" s="311">
        <f t="shared" si="16"/>
        <v>0</v>
      </c>
      <c r="AA55" s="311">
        <f t="shared" si="16"/>
        <v>0</v>
      </c>
      <c r="AB55" s="311" t="str">
        <f t="shared" si="16"/>
        <v/>
      </c>
      <c r="AC55" s="311" t="str">
        <f t="shared" si="16"/>
        <v/>
      </c>
      <c r="AD55" s="311" t="str">
        <f t="shared" si="16"/>
        <v/>
      </c>
      <c r="AE55" s="311" t="str">
        <f t="shared" si="16"/>
        <v/>
      </c>
      <c r="AF55" s="311" t="str">
        <f t="shared" si="16"/>
        <v/>
      </c>
      <c r="AG55" s="311" t="str">
        <f t="shared" si="16"/>
        <v/>
      </c>
      <c r="AH55" s="311" t="str">
        <f t="shared" si="17"/>
        <v/>
      </c>
      <c r="AI55" s="311" t="str">
        <f t="shared" si="17"/>
        <v/>
      </c>
      <c r="AJ55" s="311" t="str">
        <f t="shared" si="17"/>
        <v/>
      </c>
      <c r="AK55" s="311" t="str">
        <f t="shared" si="17"/>
        <v/>
      </c>
      <c r="AL55" s="311" t="str">
        <f t="shared" si="17"/>
        <v/>
      </c>
      <c r="AM55" s="311" t="str">
        <f t="shared" si="17"/>
        <v/>
      </c>
      <c r="AN55" s="311" t="str">
        <f t="shared" si="17"/>
        <v/>
      </c>
      <c r="AO55" s="311" t="str">
        <f t="shared" si="17"/>
        <v/>
      </c>
      <c r="AP55" s="311" t="str">
        <f t="shared" si="17"/>
        <v/>
      </c>
      <c r="AQ55" s="311" t="str">
        <f t="shared" si="17"/>
        <v/>
      </c>
      <c r="AR55" s="311" t="str">
        <f t="shared" si="18"/>
        <v/>
      </c>
      <c r="AS55" s="311" t="str">
        <f t="shared" si="18"/>
        <v/>
      </c>
      <c r="AT55" s="311" t="str">
        <f t="shared" si="18"/>
        <v/>
      </c>
      <c r="AU55" s="311" t="str">
        <f t="shared" si="18"/>
        <v/>
      </c>
      <c r="AV55" s="311" t="str">
        <f t="shared" si="18"/>
        <v/>
      </c>
      <c r="AW55" s="311" t="str">
        <f t="shared" si="18"/>
        <v/>
      </c>
      <c r="AX55" s="311" t="str">
        <f t="shared" si="18"/>
        <v/>
      </c>
      <c r="AY55" s="311" t="str">
        <f t="shared" si="18"/>
        <v/>
      </c>
      <c r="AZ55" s="311" t="str">
        <f t="shared" si="18"/>
        <v/>
      </c>
      <c r="BA55" s="311" t="str">
        <f t="shared" si="18"/>
        <v/>
      </c>
      <c r="BB55" s="311" t="str">
        <f t="shared" si="19"/>
        <v/>
      </c>
      <c r="BC55" s="311" t="str">
        <f t="shared" si="19"/>
        <v/>
      </c>
      <c r="BD55" s="311" t="str">
        <f t="shared" si="19"/>
        <v/>
      </c>
      <c r="BE55" s="311" t="str">
        <f t="shared" si="19"/>
        <v/>
      </c>
      <c r="BF55" s="311" t="str">
        <f t="shared" si="19"/>
        <v/>
      </c>
      <c r="BG55" s="311" t="str">
        <f t="shared" si="19"/>
        <v/>
      </c>
      <c r="BH55" s="311" t="str">
        <f t="shared" si="19"/>
        <v/>
      </c>
      <c r="BI55" s="311" t="str">
        <f t="shared" si="19"/>
        <v/>
      </c>
      <c r="BJ55" s="311" t="str">
        <f t="shared" si="19"/>
        <v/>
      </c>
      <c r="BK55" s="311" t="str">
        <f t="shared" si="19"/>
        <v/>
      </c>
      <c r="BL55" s="311" t="str">
        <f t="shared" si="19"/>
        <v/>
      </c>
      <c r="BM55" s="311" t="str">
        <f t="shared" si="19"/>
        <v/>
      </c>
    </row>
    <row r="56" spans="1:65" s="29" customFormat="1">
      <c r="A56" s="459"/>
      <c r="B56" s="273">
        <f t="shared" si="7"/>
        <v>2048</v>
      </c>
      <c r="C56" s="274">
        <f t="shared" ca="1" si="6"/>
        <v>0</v>
      </c>
      <c r="D56" s="311" t="str">
        <f t="shared" si="14"/>
        <v/>
      </c>
      <c r="E56" s="311" t="str">
        <f t="shared" si="14"/>
        <v/>
      </c>
      <c r="F56" s="311" t="str">
        <f t="shared" si="14"/>
        <v/>
      </c>
      <c r="G56" s="311" t="str">
        <f t="shared" si="14"/>
        <v/>
      </c>
      <c r="H56" s="311" t="str">
        <f t="shared" si="14"/>
        <v/>
      </c>
      <c r="I56" s="311" t="str">
        <f t="shared" si="14"/>
        <v/>
      </c>
      <c r="J56" s="311" t="str">
        <f t="shared" si="14"/>
        <v/>
      </c>
      <c r="K56" s="311" t="str">
        <f t="shared" si="14"/>
        <v/>
      </c>
      <c r="L56" s="311" t="str">
        <f t="shared" si="14"/>
        <v/>
      </c>
      <c r="M56" s="311" t="str">
        <f t="shared" si="14"/>
        <v/>
      </c>
      <c r="N56" s="311">
        <f t="shared" si="15"/>
        <v>0</v>
      </c>
      <c r="O56" s="311">
        <f t="shared" si="15"/>
        <v>0</v>
      </c>
      <c r="P56" s="311">
        <f t="shared" si="15"/>
        <v>0</v>
      </c>
      <c r="Q56" s="311">
        <f t="shared" si="15"/>
        <v>0</v>
      </c>
      <c r="R56" s="311">
        <f t="shared" si="15"/>
        <v>0</v>
      </c>
      <c r="S56" s="311">
        <f t="shared" si="15"/>
        <v>0</v>
      </c>
      <c r="T56" s="311">
        <f t="shared" si="15"/>
        <v>0</v>
      </c>
      <c r="U56" s="311">
        <f t="shared" si="15"/>
        <v>0</v>
      </c>
      <c r="V56" s="311">
        <f t="shared" si="15"/>
        <v>0</v>
      </c>
      <c r="W56" s="311">
        <f t="shared" si="15"/>
        <v>0</v>
      </c>
      <c r="X56" s="311">
        <f t="shared" si="16"/>
        <v>0</v>
      </c>
      <c r="Y56" s="311">
        <f t="shared" si="16"/>
        <v>0</v>
      </c>
      <c r="Z56" s="311">
        <f t="shared" si="16"/>
        <v>0</v>
      </c>
      <c r="AA56" s="311">
        <f t="shared" si="16"/>
        <v>0</v>
      </c>
      <c r="AB56" s="311">
        <f t="shared" si="16"/>
        <v>0</v>
      </c>
      <c r="AC56" s="311" t="str">
        <f t="shared" si="16"/>
        <v/>
      </c>
      <c r="AD56" s="311" t="str">
        <f t="shared" si="16"/>
        <v/>
      </c>
      <c r="AE56" s="311" t="str">
        <f t="shared" si="16"/>
        <v/>
      </c>
      <c r="AF56" s="311" t="str">
        <f t="shared" si="16"/>
        <v/>
      </c>
      <c r="AG56" s="311" t="str">
        <f t="shared" si="16"/>
        <v/>
      </c>
      <c r="AH56" s="311" t="str">
        <f t="shared" si="17"/>
        <v/>
      </c>
      <c r="AI56" s="311" t="str">
        <f t="shared" si="17"/>
        <v/>
      </c>
      <c r="AJ56" s="311" t="str">
        <f t="shared" si="17"/>
        <v/>
      </c>
      <c r="AK56" s="311" t="str">
        <f t="shared" si="17"/>
        <v/>
      </c>
      <c r="AL56" s="311" t="str">
        <f t="shared" si="17"/>
        <v/>
      </c>
      <c r="AM56" s="311" t="str">
        <f t="shared" si="17"/>
        <v/>
      </c>
      <c r="AN56" s="311" t="str">
        <f t="shared" si="17"/>
        <v/>
      </c>
      <c r="AO56" s="311" t="str">
        <f t="shared" si="17"/>
        <v/>
      </c>
      <c r="AP56" s="311" t="str">
        <f t="shared" si="17"/>
        <v/>
      </c>
      <c r="AQ56" s="311" t="str">
        <f t="shared" si="17"/>
        <v/>
      </c>
      <c r="AR56" s="311" t="str">
        <f t="shared" si="18"/>
        <v/>
      </c>
      <c r="AS56" s="311" t="str">
        <f t="shared" si="18"/>
        <v/>
      </c>
      <c r="AT56" s="311" t="str">
        <f t="shared" si="18"/>
        <v/>
      </c>
      <c r="AU56" s="311" t="str">
        <f t="shared" si="18"/>
        <v/>
      </c>
      <c r="AV56" s="311" t="str">
        <f t="shared" si="18"/>
        <v/>
      </c>
      <c r="AW56" s="311" t="str">
        <f t="shared" si="18"/>
        <v/>
      </c>
      <c r="AX56" s="311" t="str">
        <f t="shared" si="18"/>
        <v/>
      </c>
      <c r="AY56" s="311" t="str">
        <f t="shared" si="18"/>
        <v/>
      </c>
      <c r="AZ56" s="311" t="str">
        <f t="shared" si="18"/>
        <v/>
      </c>
      <c r="BA56" s="311" t="str">
        <f t="shared" si="18"/>
        <v/>
      </c>
      <c r="BB56" s="311" t="str">
        <f t="shared" si="19"/>
        <v/>
      </c>
      <c r="BC56" s="311" t="str">
        <f t="shared" si="19"/>
        <v/>
      </c>
      <c r="BD56" s="311" t="str">
        <f t="shared" si="19"/>
        <v/>
      </c>
      <c r="BE56" s="311" t="str">
        <f t="shared" si="19"/>
        <v/>
      </c>
      <c r="BF56" s="311" t="str">
        <f t="shared" si="19"/>
        <v/>
      </c>
      <c r="BG56" s="311" t="str">
        <f t="shared" si="19"/>
        <v/>
      </c>
      <c r="BH56" s="311" t="str">
        <f t="shared" si="19"/>
        <v/>
      </c>
      <c r="BI56" s="311" t="str">
        <f t="shared" si="19"/>
        <v/>
      </c>
      <c r="BJ56" s="311" t="str">
        <f t="shared" si="19"/>
        <v/>
      </c>
      <c r="BK56" s="311" t="str">
        <f t="shared" si="19"/>
        <v/>
      </c>
      <c r="BL56" s="311" t="str">
        <f t="shared" si="19"/>
        <v/>
      </c>
      <c r="BM56" s="311" t="str">
        <f t="shared" si="19"/>
        <v/>
      </c>
    </row>
    <row r="57" spans="1:65" s="29" customFormat="1">
      <c r="A57" s="459"/>
      <c r="B57" s="273">
        <f t="shared" si="7"/>
        <v>2049</v>
      </c>
      <c r="C57" s="274">
        <f t="shared" ca="1" si="6"/>
        <v>0</v>
      </c>
      <c r="D57" s="311" t="str">
        <f t="shared" si="14"/>
        <v/>
      </c>
      <c r="E57" s="311" t="str">
        <f t="shared" si="14"/>
        <v/>
      </c>
      <c r="F57" s="311" t="str">
        <f t="shared" si="14"/>
        <v/>
      </c>
      <c r="G57" s="311" t="str">
        <f t="shared" si="14"/>
        <v/>
      </c>
      <c r="H57" s="311" t="str">
        <f t="shared" si="14"/>
        <v/>
      </c>
      <c r="I57" s="311" t="str">
        <f t="shared" si="14"/>
        <v/>
      </c>
      <c r="J57" s="311" t="str">
        <f t="shared" si="14"/>
        <v/>
      </c>
      <c r="K57" s="311" t="str">
        <f t="shared" si="14"/>
        <v/>
      </c>
      <c r="L57" s="311" t="str">
        <f t="shared" si="14"/>
        <v/>
      </c>
      <c r="M57" s="311" t="str">
        <f t="shared" si="14"/>
        <v/>
      </c>
      <c r="N57" s="311" t="str">
        <f t="shared" si="15"/>
        <v/>
      </c>
      <c r="O57" s="311">
        <f t="shared" si="15"/>
        <v>0</v>
      </c>
      <c r="P57" s="311">
        <f t="shared" si="15"/>
        <v>0</v>
      </c>
      <c r="Q57" s="311">
        <f t="shared" si="15"/>
        <v>0</v>
      </c>
      <c r="R57" s="311">
        <f t="shared" si="15"/>
        <v>0</v>
      </c>
      <c r="S57" s="311">
        <f t="shared" si="15"/>
        <v>0</v>
      </c>
      <c r="T57" s="311">
        <f t="shared" si="15"/>
        <v>0</v>
      </c>
      <c r="U57" s="311">
        <f t="shared" si="15"/>
        <v>0</v>
      </c>
      <c r="V57" s="311">
        <f t="shared" si="15"/>
        <v>0</v>
      </c>
      <c r="W57" s="311">
        <f t="shared" si="15"/>
        <v>0</v>
      </c>
      <c r="X57" s="311">
        <f t="shared" si="16"/>
        <v>0</v>
      </c>
      <c r="Y57" s="311">
        <f t="shared" si="16"/>
        <v>0</v>
      </c>
      <c r="Z57" s="311">
        <f t="shared" si="16"/>
        <v>0</v>
      </c>
      <c r="AA57" s="311">
        <f t="shared" si="16"/>
        <v>0</v>
      </c>
      <c r="AB57" s="311">
        <f t="shared" si="16"/>
        <v>0</v>
      </c>
      <c r="AC57" s="311">
        <f t="shared" si="16"/>
        <v>0</v>
      </c>
      <c r="AD57" s="311" t="str">
        <f t="shared" si="16"/>
        <v/>
      </c>
      <c r="AE57" s="311" t="str">
        <f t="shared" si="16"/>
        <v/>
      </c>
      <c r="AF57" s="311" t="str">
        <f t="shared" si="16"/>
        <v/>
      </c>
      <c r="AG57" s="311" t="str">
        <f t="shared" si="16"/>
        <v/>
      </c>
      <c r="AH57" s="311" t="str">
        <f t="shared" si="17"/>
        <v/>
      </c>
      <c r="AI57" s="311" t="str">
        <f t="shared" si="17"/>
        <v/>
      </c>
      <c r="AJ57" s="311" t="str">
        <f t="shared" si="17"/>
        <v/>
      </c>
      <c r="AK57" s="311" t="str">
        <f t="shared" si="17"/>
        <v/>
      </c>
      <c r="AL57" s="311" t="str">
        <f t="shared" si="17"/>
        <v/>
      </c>
      <c r="AM57" s="311" t="str">
        <f t="shared" si="17"/>
        <v/>
      </c>
      <c r="AN57" s="311" t="str">
        <f t="shared" si="17"/>
        <v/>
      </c>
      <c r="AO57" s="311" t="str">
        <f t="shared" si="17"/>
        <v/>
      </c>
      <c r="AP57" s="311" t="str">
        <f t="shared" si="17"/>
        <v/>
      </c>
      <c r="AQ57" s="311" t="str">
        <f t="shared" si="17"/>
        <v/>
      </c>
      <c r="AR57" s="311" t="str">
        <f t="shared" si="18"/>
        <v/>
      </c>
      <c r="AS57" s="311" t="str">
        <f t="shared" si="18"/>
        <v/>
      </c>
      <c r="AT57" s="311" t="str">
        <f t="shared" si="18"/>
        <v/>
      </c>
      <c r="AU57" s="311" t="str">
        <f t="shared" si="18"/>
        <v/>
      </c>
      <c r="AV57" s="311" t="str">
        <f t="shared" si="18"/>
        <v/>
      </c>
      <c r="AW57" s="311" t="str">
        <f t="shared" si="18"/>
        <v/>
      </c>
      <c r="AX57" s="311" t="str">
        <f t="shared" si="18"/>
        <v/>
      </c>
      <c r="AY57" s="311" t="str">
        <f t="shared" si="18"/>
        <v/>
      </c>
      <c r="AZ57" s="311" t="str">
        <f t="shared" si="18"/>
        <v/>
      </c>
      <c r="BA57" s="311" t="str">
        <f t="shared" si="18"/>
        <v/>
      </c>
      <c r="BB57" s="311" t="str">
        <f t="shared" si="19"/>
        <v/>
      </c>
      <c r="BC57" s="311" t="str">
        <f t="shared" si="19"/>
        <v/>
      </c>
      <c r="BD57" s="311" t="str">
        <f t="shared" si="19"/>
        <v/>
      </c>
      <c r="BE57" s="311" t="str">
        <f t="shared" si="19"/>
        <v/>
      </c>
      <c r="BF57" s="311" t="str">
        <f t="shared" si="19"/>
        <v/>
      </c>
      <c r="BG57" s="311" t="str">
        <f t="shared" si="19"/>
        <v/>
      </c>
      <c r="BH57" s="311" t="str">
        <f t="shared" si="19"/>
        <v/>
      </c>
      <c r="BI57" s="311" t="str">
        <f t="shared" si="19"/>
        <v/>
      </c>
      <c r="BJ57" s="311" t="str">
        <f t="shared" si="19"/>
        <v/>
      </c>
      <c r="BK57" s="311" t="str">
        <f t="shared" si="19"/>
        <v/>
      </c>
      <c r="BL57" s="311" t="str">
        <f t="shared" si="19"/>
        <v/>
      </c>
      <c r="BM57" s="311" t="str">
        <f t="shared" si="19"/>
        <v/>
      </c>
    </row>
    <row r="58" spans="1:65" s="29" customFormat="1">
      <c r="A58" s="459"/>
      <c r="B58" s="273">
        <f t="shared" si="7"/>
        <v>2050</v>
      </c>
      <c r="C58" s="274">
        <f t="shared" ca="1" si="6"/>
        <v>0</v>
      </c>
      <c r="D58" s="311" t="str">
        <f t="shared" si="14"/>
        <v/>
      </c>
      <c r="E58" s="311" t="str">
        <f t="shared" si="14"/>
        <v/>
      </c>
      <c r="F58" s="311" t="str">
        <f t="shared" si="14"/>
        <v/>
      </c>
      <c r="G58" s="311" t="str">
        <f t="shared" si="14"/>
        <v/>
      </c>
      <c r="H58" s="311" t="str">
        <f t="shared" si="14"/>
        <v/>
      </c>
      <c r="I58" s="311" t="str">
        <f t="shared" si="14"/>
        <v/>
      </c>
      <c r="J58" s="311" t="str">
        <f t="shared" si="14"/>
        <v/>
      </c>
      <c r="K58" s="311" t="str">
        <f t="shared" si="14"/>
        <v/>
      </c>
      <c r="L58" s="311" t="str">
        <f t="shared" si="14"/>
        <v/>
      </c>
      <c r="M58" s="311" t="str">
        <f t="shared" si="14"/>
        <v/>
      </c>
      <c r="N58" s="311" t="str">
        <f t="shared" si="15"/>
        <v/>
      </c>
      <c r="O58" s="311" t="str">
        <f t="shared" si="15"/>
        <v/>
      </c>
      <c r="P58" s="311">
        <f t="shared" si="15"/>
        <v>0</v>
      </c>
      <c r="Q58" s="311">
        <f t="shared" si="15"/>
        <v>0</v>
      </c>
      <c r="R58" s="311">
        <f t="shared" si="15"/>
        <v>0</v>
      </c>
      <c r="S58" s="311">
        <f t="shared" si="15"/>
        <v>0</v>
      </c>
      <c r="T58" s="311">
        <f t="shared" si="15"/>
        <v>0</v>
      </c>
      <c r="U58" s="311">
        <f t="shared" si="15"/>
        <v>0</v>
      </c>
      <c r="V58" s="311">
        <f t="shared" si="15"/>
        <v>0</v>
      </c>
      <c r="W58" s="311">
        <f t="shared" si="15"/>
        <v>0</v>
      </c>
      <c r="X58" s="311">
        <f t="shared" si="16"/>
        <v>0</v>
      </c>
      <c r="Y58" s="311">
        <f t="shared" si="16"/>
        <v>0</v>
      </c>
      <c r="Z58" s="311">
        <f t="shared" si="16"/>
        <v>0</v>
      </c>
      <c r="AA58" s="311">
        <f t="shared" si="16"/>
        <v>0</v>
      </c>
      <c r="AB58" s="311">
        <f t="shared" si="16"/>
        <v>0</v>
      </c>
      <c r="AC58" s="311">
        <f t="shared" si="16"/>
        <v>0</v>
      </c>
      <c r="AD58" s="311">
        <f t="shared" si="16"/>
        <v>0</v>
      </c>
      <c r="AE58" s="311" t="str">
        <f t="shared" si="16"/>
        <v/>
      </c>
      <c r="AF58" s="311" t="str">
        <f t="shared" si="16"/>
        <v/>
      </c>
      <c r="AG58" s="311" t="str">
        <f t="shared" si="16"/>
        <v/>
      </c>
      <c r="AH58" s="311" t="str">
        <f t="shared" si="17"/>
        <v/>
      </c>
      <c r="AI58" s="311" t="str">
        <f t="shared" si="17"/>
        <v/>
      </c>
      <c r="AJ58" s="311" t="str">
        <f t="shared" si="17"/>
        <v/>
      </c>
      <c r="AK58" s="311" t="str">
        <f t="shared" si="17"/>
        <v/>
      </c>
      <c r="AL58" s="311" t="str">
        <f t="shared" si="17"/>
        <v/>
      </c>
      <c r="AM58" s="311" t="str">
        <f t="shared" si="17"/>
        <v/>
      </c>
      <c r="AN58" s="311" t="str">
        <f t="shared" si="17"/>
        <v/>
      </c>
      <c r="AO58" s="311" t="str">
        <f t="shared" si="17"/>
        <v/>
      </c>
      <c r="AP58" s="311" t="str">
        <f t="shared" si="17"/>
        <v/>
      </c>
      <c r="AQ58" s="311" t="str">
        <f t="shared" si="17"/>
        <v/>
      </c>
      <c r="AR58" s="311" t="str">
        <f t="shared" si="18"/>
        <v/>
      </c>
      <c r="AS58" s="311" t="str">
        <f t="shared" si="18"/>
        <v/>
      </c>
      <c r="AT58" s="311" t="str">
        <f t="shared" si="18"/>
        <v/>
      </c>
      <c r="AU58" s="311" t="str">
        <f t="shared" si="18"/>
        <v/>
      </c>
      <c r="AV58" s="311" t="str">
        <f t="shared" si="18"/>
        <v/>
      </c>
      <c r="AW58" s="311" t="str">
        <f t="shared" si="18"/>
        <v/>
      </c>
      <c r="AX58" s="311" t="str">
        <f t="shared" si="18"/>
        <v/>
      </c>
      <c r="AY58" s="311" t="str">
        <f t="shared" si="18"/>
        <v/>
      </c>
      <c r="AZ58" s="311" t="str">
        <f t="shared" si="18"/>
        <v/>
      </c>
      <c r="BA58" s="311" t="str">
        <f t="shared" si="18"/>
        <v/>
      </c>
      <c r="BB58" s="311" t="str">
        <f t="shared" si="19"/>
        <v/>
      </c>
      <c r="BC58" s="311" t="str">
        <f t="shared" si="19"/>
        <v/>
      </c>
      <c r="BD58" s="311" t="str">
        <f t="shared" si="19"/>
        <v/>
      </c>
      <c r="BE58" s="311" t="str">
        <f t="shared" si="19"/>
        <v/>
      </c>
      <c r="BF58" s="311" t="str">
        <f t="shared" si="19"/>
        <v/>
      </c>
      <c r="BG58" s="311" t="str">
        <f t="shared" si="19"/>
        <v/>
      </c>
      <c r="BH58" s="311" t="str">
        <f t="shared" si="19"/>
        <v/>
      </c>
      <c r="BI58" s="311" t="str">
        <f t="shared" si="19"/>
        <v/>
      </c>
      <c r="BJ58" s="311" t="str">
        <f t="shared" si="19"/>
        <v/>
      </c>
      <c r="BK58" s="311" t="str">
        <f t="shared" si="19"/>
        <v/>
      </c>
      <c r="BL58" s="311" t="str">
        <f t="shared" si="19"/>
        <v/>
      </c>
      <c r="BM58" s="311" t="str">
        <f t="shared" si="19"/>
        <v/>
      </c>
    </row>
    <row r="59" spans="1:65" s="29" customFormat="1">
      <c r="A59" s="459"/>
      <c r="B59" s="273">
        <f t="shared" si="7"/>
        <v>2051</v>
      </c>
      <c r="C59" s="274">
        <f t="shared" ca="1" si="6"/>
        <v>0</v>
      </c>
      <c r="D59" s="311" t="str">
        <f t="shared" si="14"/>
        <v/>
      </c>
      <c r="E59" s="311" t="str">
        <f t="shared" si="14"/>
        <v/>
      </c>
      <c r="F59" s="311" t="str">
        <f t="shared" si="14"/>
        <v/>
      </c>
      <c r="G59" s="311" t="str">
        <f t="shared" si="14"/>
        <v/>
      </c>
      <c r="H59" s="311" t="str">
        <f t="shared" si="14"/>
        <v/>
      </c>
      <c r="I59" s="311" t="str">
        <f t="shared" si="14"/>
        <v/>
      </c>
      <c r="J59" s="311" t="str">
        <f t="shared" si="14"/>
        <v/>
      </c>
      <c r="K59" s="311" t="str">
        <f t="shared" si="14"/>
        <v/>
      </c>
      <c r="L59" s="311" t="str">
        <f t="shared" si="14"/>
        <v/>
      </c>
      <c r="M59" s="311" t="str">
        <f t="shared" si="14"/>
        <v/>
      </c>
      <c r="N59" s="311" t="str">
        <f t="shared" si="15"/>
        <v/>
      </c>
      <c r="O59" s="311" t="str">
        <f t="shared" si="15"/>
        <v/>
      </c>
      <c r="P59" s="311" t="str">
        <f t="shared" si="15"/>
        <v/>
      </c>
      <c r="Q59" s="311">
        <f t="shared" si="15"/>
        <v>0</v>
      </c>
      <c r="R59" s="311">
        <f t="shared" si="15"/>
        <v>0</v>
      </c>
      <c r="S59" s="311">
        <f t="shared" si="15"/>
        <v>0</v>
      </c>
      <c r="T59" s="311">
        <f t="shared" si="15"/>
        <v>0</v>
      </c>
      <c r="U59" s="311">
        <f t="shared" si="15"/>
        <v>0</v>
      </c>
      <c r="V59" s="311">
        <f t="shared" si="15"/>
        <v>0</v>
      </c>
      <c r="W59" s="311">
        <f t="shared" si="15"/>
        <v>0</v>
      </c>
      <c r="X59" s="311">
        <f t="shared" si="16"/>
        <v>0</v>
      </c>
      <c r="Y59" s="311">
        <f t="shared" si="16"/>
        <v>0</v>
      </c>
      <c r="Z59" s="311">
        <f t="shared" si="16"/>
        <v>0</v>
      </c>
      <c r="AA59" s="311">
        <f t="shared" si="16"/>
        <v>0</v>
      </c>
      <c r="AB59" s="311">
        <f t="shared" si="16"/>
        <v>0</v>
      </c>
      <c r="AC59" s="311">
        <f t="shared" si="16"/>
        <v>0</v>
      </c>
      <c r="AD59" s="311">
        <f t="shared" si="16"/>
        <v>0</v>
      </c>
      <c r="AE59" s="311">
        <f t="shared" si="16"/>
        <v>0</v>
      </c>
      <c r="AF59" s="311" t="str">
        <f t="shared" si="16"/>
        <v/>
      </c>
      <c r="AG59" s="311" t="str">
        <f t="shared" si="16"/>
        <v/>
      </c>
      <c r="AH59" s="311" t="str">
        <f t="shared" si="17"/>
        <v/>
      </c>
      <c r="AI59" s="311" t="str">
        <f t="shared" si="17"/>
        <v/>
      </c>
      <c r="AJ59" s="311" t="str">
        <f t="shared" si="17"/>
        <v/>
      </c>
      <c r="AK59" s="311" t="str">
        <f t="shared" si="17"/>
        <v/>
      </c>
      <c r="AL59" s="311" t="str">
        <f t="shared" si="17"/>
        <v/>
      </c>
      <c r="AM59" s="311" t="str">
        <f t="shared" si="17"/>
        <v/>
      </c>
      <c r="AN59" s="311" t="str">
        <f t="shared" si="17"/>
        <v/>
      </c>
      <c r="AO59" s="311" t="str">
        <f t="shared" si="17"/>
        <v/>
      </c>
      <c r="AP59" s="311" t="str">
        <f t="shared" si="17"/>
        <v/>
      </c>
      <c r="AQ59" s="311" t="str">
        <f t="shared" si="17"/>
        <v/>
      </c>
      <c r="AR59" s="311" t="str">
        <f t="shared" si="18"/>
        <v/>
      </c>
      <c r="AS59" s="311" t="str">
        <f t="shared" si="18"/>
        <v/>
      </c>
      <c r="AT59" s="311" t="str">
        <f t="shared" si="18"/>
        <v/>
      </c>
      <c r="AU59" s="311" t="str">
        <f t="shared" si="18"/>
        <v/>
      </c>
      <c r="AV59" s="311" t="str">
        <f t="shared" si="18"/>
        <v/>
      </c>
      <c r="AW59" s="311" t="str">
        <f t="shared" si="18"/>
        <v/>
      </c>
      <c r="AX59" s="311" t="str">
        <f t="shared" si="18"/>
        <v/>
      </c>
      <c r="AY59" s="311" t="str">
        <f t="shared" si="18"/>
        <v/>
      </c>
      <c r="AZ59" s="311" t="str">
        <f t="shared" si="18"/>
        <v/>
      </c>
      <c r="BA59" s="311" t="str">
        <f t="shared" si="18"/>
        <v/>
      </c>
      <c r="BB59" s="311" t="str">
        <f t="shared" si="19"/>
        <v/>
      </c>
      <c r="BC59" s="311" t="str">
        <f t="shared" si="19"/>
        <v/>
      </c>
      <c r="BD59" s="311" t="str">
        <f t="shared" si="19"/>
        <v/>
      </c>
      <c r="BE59" s="311" t="str">
        <f t="shared" si="19"/>
        <v/>
      </c>
      <c r="BF59" s="311" t="str">
        <f t="shared" si="19"/>
        <v/>
      </c>
      <c r="BG59" s="311" t="str">
        <f t="shared" si="19"/>
        <v/>
      </c>
      <c r="BH59" s="311" t="str">
        <f t="shared" si="19"/>
        <v/>
      </c>
      <c r="BI59" s="311" t="str">
        <f t="shared" si="19"/>
        <v/>
      </c>
      <c r="BJ59" s="311" t="str">
        <f t="shared" si="19"/>
        <v/>
      </c>
      <c r="BK59" s="311" t="str">
        <f t="shared" si="19"/>
        <v/>
      </c>
      <c r="BL59" s="311" t="str">
        <f t="shared" si="19"/>
        <v/>
      </c>
      <c r="BM59" s="311" t="str">
        <f t="shared" si="19"/>
        <v/>
      </c>
    </row>
    <row r="60" spans="1:65" s="29" customFormat="1">
      <c r="A60" s="459"/>
      <c r="B60" s="273">
        <f t="shared" si="7"/>
        <v>2052</v>
      </c>
      <c r="C60" s="274">
        <f t="shared" ca="1" si="6"/>
        <v>0</v>
      </c>
      <c r="D60" s="311" t="str">
        <f t="shared" si="14"/>
        <v/>
      </c>
      <c r="E60" s="311" t="str">
        <f t="shared" si="14"/>
        <v/>
      </c>
      <c r="F60" s="311" t="str">
        <f t="shared" si="14"/>
        <v/>
      </c>
      <c r="G60" s="311" t="str">
        <f t="shared" si="14"/>
        <v/>
      </c>
      <c r="H60" s="311" t="str">
        <f t="shared" si="14"/>
        <v/>
      </c>
      <c r="I60" s="311" t="str">
        <f t="shared" si="14"/>
        <v/>
      </c>
      <c r="J60" s="311" t="str">
        <f t="shared" si="14"/>
        <v/>
      </c>
      <c r="K60" s="311" t="str">
        <f t="shared" si="14"/>
        <v/>
      </c>
      <c r="L60" s="311" t="str">
        <f t="shared" si="14"/>
        <v/>
      </c>
      <c r="M60" s="311" t="str">
        <f t="shared" si="14"/>
        <v/>
      </c>
      <c r="N60" s="311" t="str">
        <f t="shared" si="15"/>
        <v/>
      </c>
      <c r="O60" s="311" t="str">
        <f t="shared" si="15"/>
        <v/>
      </c>
      <c r="P60" s="311" t="str">
        <f t="shared" si="15"/>
        <v/>
      </c>
      <c r="Q60" s="311" t="str">
        <f t="shared" si="15"/>
        <v/>
      </c>
      <c r="R60" s="311">
        <f t="shared" si="15"/>
        <v>0</v>
      </c>
      <c r="S60" s="311">
        <f t="shared" si="15"/>
        <v>0</v>
      </c>
      <c r="T60" s="311">
        <f t="shared" si="15"/>
        <v>0</v>
      </c>
      <c r="U60" s="311">
        <f t="shared" si="15"/>
        <v>0</v>
      </c>
      <c r="V60" s="311">
        <f t="shared" si="15"/>
        <v>0</v>
      </c>
      <c r="W60" s="311">
        <f t="shared" si="15"/>
        <v>0</v>
      </c>
      <c r="X60" s="311">
        <f t="shared" si="16"/>
        <v>0</v>
      </c>
      <c r="Y60" s="311">
        <f t="shared" si="16"/>
        <v>0</v>
      </c>
      <c r="Z60" s="311">
        <f t="shared" si="16"/>
        <v>0</v>
      </c>
      <c r="AA60" s="311">
        <f t="shared" si="16"/>
        <v>0</v>
      </c>
      <c r="AB60" s="311">
        <f t="shared" si="16"/>
        <v>0</v>
      </c>
      <c r="AC60" s="311">
        <f t="shared" si="16"/>
        <v>0</v>
      </c>
      <c r="AD60" s="311">
        <f t="shared" si="16"/>
        <v>0</v>
      </c>
      <c r="AE60" s="311">
        <f t="shared" si="16"/>
        <v>0</v>
      </c>
      <c r="AF60" s="311">
        <f t="shared" si="16"/>
        <v>0</v>
      </c>
      <c r="AG60" s="311" t="str">
        <f t="shared" si="16"/>
        <v/>
      </c>
      <c r="AH60" s="311" t="str">
        <f t="shared" si="17"/>
        <v/>
      </c>
      <c r="AI60" s="311" t="str">
        <f t="shared" si="17"/>
        <v/>
      </c>
      <c r="AJ60" s="311" t="str">
        <f t="shared" si="17"/>
        <v/>
      </c>
      <c r="AK60" s="311" t="str">
        <f t="shared" si="17"/>
        <v/>
      </c>
      <c r="AL60" s="311" t="str">
        <f t="shared" si="17"/>
        <v/>
      </c>
      <c r="AM60" s="311" t="str">
        <f t="shared" si="17"/>
        <v/>
      </c>
      <c r="AN60" s="311" t="str">
        <f t="shared" si="17"/>
        <v/>
      </c>
      <c r="AO60" s="311" t="str">
        <f t="shared" si="17"/>
        <v/>
      </c>
      <c r="AP60" s="311" t="str">
        <f t="shared" si="17"/>
        <v/>
      </c>
      <c r="AQ60" s="311" t="str">
        <f t="shared" si="17"/>
        <v/>
      </c>
      <c r="AR60" s="311" t="str">
        <f t="shared" si="18"/>
        <v/>
      </c>
      <c r="AS60" s="311" t="str">
        <f t="shared" si="18"/>
        <v/>
      </c>
      <c r="AT60" s="311" t="str">
        <f t="shared" si="18"/>
        <v/>
      </c>
      <c r="AU60" s="311" t="str">
        <f t="shared" si="18"/>
        <v/>
      </c>
      <c r="AV60" s="311" t="str">
        <f t="shared" si="18"/>
        <v/>
      </c>
      <c r="AW60" s="311" t="str">
        <f t="shared" si="18"/>
        <v/>
      </c>
      <c r="AX60" s="311" t="str">
        <f t="shared" si="18"/>
        <v/>
      </c>
      <c r="AY60" s="311" t="str">
        <f t="shared" si="18"/>
        <v/>
      </c>
      <c r="AZ60" s="311" t="str">
        <f t="shared" si="18"/>
        <v/>
      </c>
      <c r="BA60" s="311" t="str">
        <f t="shared" si="18"/>
        <v/>
      </c>
      <c r="BB60" s="311" t="str">
        <f t="shared" si="19"/>
        <v/>
      </c>
      <c r="BC60" s="311" t="str">
        <f t="shared" si="19"/>
        <v/>
      </c>
      <c r="BD60" s="311" t="str">
        <f t="shared" si="19"/>
        <v/>
      </c>
      <c r="BE60" s="311" t="str">
        <f t="shared" si="19"/>
        <v/>
      </c>
      <c r="BF60" s="311" t="str">
        <f t="shared" si="19"/>
        <v/>
      </c>
      <c r="BG60" s="311" t="str">
        <f t="shared" si="19"/>
        <v/>
      </c>
      <c r="BH60" s="311" t="str">
        <f t="shared" si="19"/>
        <v/>
      </c>
      <c r="BI60" s="311" t="str">
        <f t="shared" si="19"/>
        <v/>
      </c>
      <c r="BJ60" s="311" t="str">
        <f t="shared" si="19"/>
        <v/>
      </c>
      <c r="BK60" s="311" t="str">
        <f t="shared" si="19"/>
        <v/>
      </c>
      <c r="BL60" s="311" t="str">
        <f t="shared" si="19"/>
        <v/>
      </c>
      <c r="BM60" s="311" t="str">
        <f t="shared" si="19"/>
        <v/>
      </c>
    </row>
    <row r="61" spans="1:65" s="29" customFormat="1">
      <c r="A61" s="459"/>
      <c r="B61" s="273">
        <f t="shared" si="7"/>
        <v>2053</v>
      </c>
      <c r="C61" s="274">
        <f t="shared" ca="1" si="6"/>
        <v>0</v>
      </c>
      <c r="D61" s="311" t="str">
        <f t="shared" si="14"/>
        <v/>
      </c>
      <c r="E61" s="311" t="str">
        <f t="shared" si="14"/>
        <v/>
      </c>
      <c r="F61" s="311" t="str">
        <f t="shared" si="14"/>
        <v/>
      </c>
      <c r="G61" s="311" t="str">
        <f t="shared" si="14"/>
        <v/>
      </c>
      <c r="H61" s="311" t="str">
        <f t="shared" si="14"/>
        <v/>
      </c>
      <c r="I61" s="311" t="str">
        <f t="shared" si="14"/>
        <v/>
      </c>
      <c r="J61" s="311" t="str">
        <f t="shared" si="14"/>
        <v/>
      </c>
      <c r="K61" s="311" t="str">
        <f t="shared" si="14"/>
        <v/>
      </c>
      <c r="L61" s="311" t="str">
        <f t="shared" si="14"/>
        <v/>
      </c>
      <c r="M61" s="311" t="str">
        <f t="shared" si="14"/>
        <v/>
      </c>
      <c r="N61" s="311" t="str">
        <f t="shared" si="15"/>
        <v/>
      </c>
      <c r="O61" s="311" t="str">
        <f t="shared" si="15"/>
        <v/>
      </c>
      <c r="P61" s="311" t="str">
        <f t="shared" si="15"/>
        <v/>
      </c>
      <c r="Q61" s="311" t="str">
        <f t="shared" si="15"/>
        <v/>
      </c>
      <c r="R61" s="311" t="str">
        <f t="shared" si="15"/>
        <v/>
      </c>
      <c r="S61" s="311">
        <f t="shared" si="15"/>
        <v>0</v>
      </c>
      <c r="T61" s="311">
        <f t="shared" si="15"/>
        <v>0</v>
      </c>
      <c r="U61" s="311">
        <f t="shared" si="15"/>
        <v>0</v>
      </c>
      <c r="V61" s="311">
        <f t="shared" si="15"/>
        <v>0</v>
      </c>
      <c r="W61" s="311">
        <f t="shared" si="15"/>
        <v>0</v>
      </c>
      <c r="X61" s="311">
        <f t="shared" si="16"/>
        <v>0</v>
      </c>
      <c r="Y61" s="311">
        <f t="shared" si="16"/>
        <v>0</v>
      </c>
      <c r="Z61" s="311">
        <f t="shared" si="16"/>
        <v>0</v>
      </c>
      <c r="AA61" s="311">
        <f t="shared" si="16"/>
        <v>0</v>
      </c>
      <c r="AB61" s="311">
        <f t="shared" si="16"/>
        <v>0</v>
      </c>
      <c r="AC61" s="311">
        <f t="shared" si="16"/>
        <v>0</v>
      </c>
      <c r="AD61" s="311">
        <f t="shared" si="16"/>
        <v>0</v>
      </c>
      <c r="AE61" s="311">
        <f t="shared" si="16"/>
        <v>0</v>
      </c>
      <c r="AF61" s="311">
        <f t="shared" si="16"/>
        <v>0</v>
      </c>
      <c r="AG61" s="311">
        <f t="shared" si="16"/>
        <v>0</v>
      </c>
      <c r="AH61" s="311" t="str">
        <f t="shared" si="17"/>
        <v/>
      </c>
      <c r="AI61" s="311" t="str">
        <f t="shared" si="17"/>
        <v/>
      </c>
      <c r="AJ61" s="311" t="str">
        <f t="shared" si="17"/>
        <v/>
      </c>
      <c r="AK61" s="311" t="str">
        <f t="shared" si="17"/>
        <v/>
      </c>
      <c r="AL61" s="311" t="str">
        <f t="shared" si="17"/>
        <v/>
      </c>
      <c r="AM61" s="311" t="str">
        <f t="shared" si="17"/>
        <v/>
      </c>
      <c r="AN61" s="311" t="str">
        <f t="shared" si="17"/>
        <v/>
      </c>
      <c r="AO61" s="311" t="str">
        <f t="shared" si="17"/>
        <v/>
      </c>
      <c r="AP61" s="311" t="str">
        <f t="shared" si="17"/>
        <v/>
      </c>
      <c r="AQ61" s="311" t="str">
        <f t="shared" si="17"/>
        <v/>
      </c>
      <c r="AR61" s="311" t="str">
        <f t="shared" si="18"/>
        <v/>
      </c>
      <c r="AS61" s="311" t="str">
        <f t="shared" si="18"/>
        <v/>
      </c>
      <c r="AT61" s="311" t="str">
        <f t="shared" si="18"/>
        <v/>
      </c>
      <c r="AU61" s="311" t="str">
        <f t="shared" si="18"/>
        <v/>
      </c>
      <c r="AV61" s="311" t="str">
        <f t="shared" si="18"/>
        <v/>
      </c>
      <c r="AW61" s="311" t="str">
        <f t="shared" si="18"/>
        <v/>
      </c>
      <c r="AX61" s="311" t="str">
        <f t="shared" si="18"/>
        <v/>
      </c>
      <c r="AY61" s="311" t="str">
        <f t="shared" si="18"/>
        <v/>
      </c>
      <c r="AZ61" s="311" t="str">
        <f t="shared" si="18"/>
        <v/>
      </c>
      <c r="BA61" s="311" t="str">
        <f t="shared" si="18"/>
        <v/>
      </c>
      <c r="BB61" s="311" t="str">
        <f t="shared" si="19"/>
        <v/>
      </c>
      <c r="BC61" s="311" t="str">
        <f t="shared" si="19"/>
        <v/>
      </c>
      <c r="BD61" s="311" t="str">
        <f t="shared" si="19"/>
        <v/>
      </c>
      <c r="BE61" s="311" t="str">
        <f t="shared" si="19"/>
        <v/>
      </c>
      <c r="BF61" s="311" t="str">
        <f t="shared" si="19"/>
        <v/>
      </c>
      <c r="BG61" s="311" t="str">
        <f t="shared" si="19"/>
        <v/>
      </c>
      <c r="BH61" s="311" t="str">
        <f t="shared" si="19"/>
        <v/>
      </c>
      <c r="BI61" s="311" t="str">
        <f t="shared" si="19"/>
        <v/>
      </c>
      <c r="BJ61" s="311" t="str">
        <f t="shared" si="19"/>
        <v/>
      </c>
      <c r="BK61" s="311" t="str">
        <f t="shared" si="19"/>
        <v/>
      </c>
      <c r="BL61" s="311" t="str">
        <f t="shared" si="19"/>
        <v/>
      </c>
      <c r="BM61" s="311" t="str">
        <f t="shared" si="19"/>
        <v/>
      </c>
    </row>
    <row r="62" spans="1:65" s="29" customFormat="1">
      <c r="A62" s="459"/>
      <c r="B62" s="273">
        <f t="shared" si="7"/>
        <v>2054</v>
      </c>
      <c r="C62" s="274">
        <f t="shared" ca="1" si="6"/>
        <v>0</v>
      </c>
      <c r="D62" s="311" t="str">
        <f t="shared" ref="D62:M71" si="20">IF(D$30="","",IF($B62&gt;$B$18,"",IF(AND($B62&gt;=D$30,$B62-D$30&lt;$B$21),D$31/$B$21,"")))</f>
        <v/>
      </c>
      <c r="E62" s="311" t="str">
        <f t="shared" si="20"/>
        <v/>
      </c>
      <c r="F62" s="311" t="str">
        <f t="shared" si="20"/>
        <v/>
      </c>
      <c r="G62" s="311" t="str">
        <f t="shared" si="20"/>
        <v/>
      </c>
      <c r="H62" s="311" t="str">
        <f t="shared" si="20"/>
        <v/>
      </c>
      <c r="I62" s="311" t="str">
        <f t="shared" si="20"/>
        <v/>
      </c>
      <c r="J62" s="311" t="str">
        <f t="shared" si="20"/>
        <v/>
      </c>
      <c r="K62" s="311" t="str">
        <f t="shared" si="20"/>
        <v/>
      </c>
      <c r="L62" s="311" t="str">
        <f t="shared" si="20"/>
        <v/>
      </c>
      <c r="M62" s="311" t="str">
        <f t="shared" si="20"/>
        <v/>
      </c>
      <c r="N62" s="311" t="str">
        <f t="shared" ref="N62:W71" si="21">IF(N$30="","",IF($B62&gt;$B$18,"",IF(AND($B62&gt;=N$30,$B62-N$30&lt;$B$21),N$31/$B$21,"")))</f>
        <v/>
      </c>
      <c r="O62" s="311" t="str">
        <f t="shared" si="21"/>
        <v/>
      </c>
      <c r="P62" s="311" t="str">
        <f t="shared" si="21"/>
        <v/>
      </c>
      <c r="Q62" s="311" t="str">
        <f t="shared" si="21"/>
        <v/>
      </c>
      <c r="R62" s="311" t="str">
        <f t="shared" si="21"/>
        <v/>
      </c>
      <c r="S62" s="311" t="str">
        <f t="shared" si="21"/>
        <v/>
      </c>
      <c r="T62" s="311">
        <f t="shared" si="21"/>
        <v>0</v>
      </c>
      <c r="U62" s="311">
        <f t="shared" si="21"/>
        <v>0</v>
      </c>
      <c r="V62" s="311">
        <f t="shared" si="21"/>
        <v>0</v>
      </c>
      <c r="W62" s="311">
        <f t="shared" si="21"/>
        <v>0</v>
      </c>
      <c r="X62" s="311">
        <f t="shared" ref="X62:AG71" si="22">IF(X$30="","",IF($B62&gt;$B$18,"",IF(AND($B62&gt;=X$30,$B62-X$30&lt;$B$21),X$31/$B$21,"")))</f>
        <v>0</v>
      </c>
      <c r="Y62" s="311">
        <f t="shared" si="22"/>
        <v>0</v>
      </c>
      <c r="Z62" s="311">
        <f t="shared" si="22"/>
        <v>0</v>
      </c>
      <c r="AA62" s="311">
        <f t="shared" si="22"/>
        <v>0</v>
      </c>
      <c r="AB62" s="311">
        <f t="shared" si="22"/>
        <v>0</v>
      </c>
      <c r="AC62" s="311">
        <f t="shared" si="22"/>
        <v>0</v>
      </c>
      <c r="AD62" s="311">
        <f t="shared" si="22"/>
        <v>0</v>
      </c>
      <c r="AE62" s="311">
        <f t="shared" si="22"/>
        <v>0</v>
      </c>
      <c r="AF62" s="311">
        <f t="shared" si="22"/>
        <v>0</v>
      </c>
      <c r="AG62" s="311">
        <f t="shared" si="22"/>
        <v>0</v>
      </c>
      <c r="AH62" s="311">
        <f t="shared" ref="AH62:AQ71" si="23">IF(AH$30="","",IF($B62&gt;$B$18,"",IF(AND($B62&gt;=AH$30,$B62-AH$30&lt;$B$21),AH$31/$B$21,"")))</f>
        <v>0</v>
      </c>
      <c r="AI62" s="311" t="str">
        <f t="shared" si="23"/>
        <v/>
      </c>
      <c r="AJ62" s="311" t="str">
        <f t="shared" si="23"/>
        <v/>
      </c>
      <c r="AK62" s="311" t="str">
        <f t="shared" si="23"/>
        <v/>
      </c>
      <c r="AL62" s="311" t="str">
        <f t="shared" si="23"/>
        <v/>
      </c>
      <c r="AM62" s="311" t="str">
        <f t="shared" si="23"/>
        <v/>
      </c>
      <c r="AN62" s="311" t="str">
        <f t="shared" si="23"/>
        <v/>
      </c>
      <c r="AO62" s="311" t="str">
        <f t="shared" si="23"/>
        <v/>
      </c>
      <c r="AP62" s="311" t="str">
        <f t="shared" si="23"/>
        <v/>
      </c>
      <c r="AQ62" s="311" t="str">
        <f t="shared" si="23"/>
        <v/>
      </c>
      <c r="AR62" s="311" t="str">
        <f t="shared" ref="AR62:BA71" si="24">IF(AR$30="","",IF($B62&gt;$B$18,"",IF(AND($B62&gt;=AR$30,$B62-AR$30&lt;$B$21),AR$31/$B$21,"")))</f>
        <v/>
      </c>
      <c r="AS62" s="311" t="str">
        <f t="shared" si="24"/>
        <v/>
      </c>
      <c r="AT62" s="311" t="str">
        <f t="shared" si="24"/>
        <v/>
      </c>
      <c r="AU62" s="311" t="str">
        <f t="shared" si="24"/>
        <v/>
      </c>
      <c r="AV62" s="311" t="str">
        <f t="shared" si="24"/>
        <v/>
      </c>
      <c r="AW62" s="311" t="str">
        <f t="shared" si="24"/>
        <v/>
      </c>
      <c r="AX62" s="311" t="str">
        <f t="shared" si="24"/>
        <v/>
      </c>
      <c r="AY62" s="311" t="str">
        <f t="shared" si="24"/>
        <v/>
      </c>
      <c r="AZ62" s="311" t="str">
        <f t="shared" si="24"/>
        <v/>
      </c>
      <c r="BA62" s="311" t="str">
        <f t="shared" si="24"/>
        <v/>
      </c>
      <c r="BB62" s="311" t="str">
        <f t="shared" ref="BB62:BM71" si="25">IF(BB$30="","",IF($B62&gt;$B$18,"",IF(AND($B62&gt;=BB$30,$B62-BB$30&lt;$B$21),BB$31/$B$21,"")))</f>
        <v/>
      </c>
      <c r="BC62" s="311" t="str">
        <f t="shared" si="25"/>
        <v/>
      </c>
      <c r="BD62" s="311" t="str">
        <f t="shared" si="25"/>
        <v/>
      </c>
      <c r="BE62" s="311" t="str">
        <f t="shared" si="25"/>
        <v/>
      </c>
      <c r="BF62" s="311" t="str">
        <f t="shared" si="25"/>
        <v/>
      </c>
      <c r="BG62" s="311" t="str">
        <f t="shared" si="25"/>
        <v/>
      </c>
      <c r="BH62" s="311" t="str">
        <f t="shared" si="25"/>
        <v/>
      </c>
      <c r="BI62" s="311" t="str">
        <f t="shared" si="25"/>
        <v/>
      </c>
      <c r="BJ62" s="311" t="str">
        <f t="shared" si="25"/>
        <v/>
      </c>
      <c r="BK62" s="311" t="str">
        <f t="shared" si="25"/>
        <v/>
      </c>
      <c r="BL62" s="311" t="str">
        <f t="shared" si="25"/>
        <v/>
      </c>
      <c r="BM62" s="311" t="str">
        <f t="shared" si="25"/>
        <v/>
      </c>
    </row>
    <row r="63" spans="1:65" s="29" customFormat="1">
      <c r="A63" s="459"/>
      <c r="B63" s="273">
        <f t="shared" si="7"/>
        <v>2055</v>
      </c>
      <c r="C63" s="274">
        <f t="shared" ca="1" si="6"/>
        <v>0</v>
      </c>
      <c r="D63" s="311" t="str">
        <f t="shared" si="20"/>
        <v/>
      </c>
      <c r="E63" s="311" t="str">
        <f t="shared" si="20"/>
        <v/>
      </c>
      <c r="F63" s="311" t="str">
        <f t="shared" si="20"/>
        <v/>
      </c>
      <c r="G63" s="311" t="str">
        <f t="shared" si="20"/>
        <v/>
      </c>
      <c r="H63" s="311" t="str">
        <f t="shared" si="20"/>
        <v/>
      </c>
      <c r="I63" s="311" t="str">
        <f t="shared" si="20"/>
        <v/>
      </c>
      <c r="J63" s="311" t="str">
        <f t="shared" si="20"/>
        <v/>
      </c>
      <c r="K63" s="311" t="str">
        <f t="shared" si="20"/>
        <v/>
      </c>
      <c r="L63" s="311" t="str">
        <f t="shared" si="20"/>
        <v/>
      </c>
      <c r="M63" s="311" t="str">
        <f t="shared" si="20"/>
        <v/>
      </c>
      <c r="N63" s="311" t="str">
        <f t="shared" si="21"/>
        <v/>
      </c>
      <c r="O63" s="311" t="str">
        <f t="shared" si="21"/>
        <v/>
      </c>
      <c r="P63" s="311" t="str">
        <f t="shared" si="21"/>
        <v/>
      </c>
      <c r="Q63" s="311" t="str">
        <f t="shared" si="21"/>
        <v/>
      </c>
      <c r="R63" s="311" t="str">
        <f t="shared" si="21"/>
        <v/>
      </c>
      <c r="S63" s="311" t="str">
        <f t="shared" si="21"/>
        <v/>
      </c>
      <c r="T63" s="311" t="str">
        <f t="shared" si="21"/>
        <v/>
      </c>
      <c r="U63" s="311">
        <f t="shared" si="21"/>
        <v>0</v>
      </c>
      <c r="V63" s="311">
        <f t="shared" si="21"/>
        <v>0</v>
      </c>
      <c r="W63" s="311">
        <f t="shared" si="21"/>
        <v>0</v>
      </c>
      <c r="X63" s="311">
        <f t="shared" si="22"/>
        <v>0</v>
      </c>
      <c r="Y63" s="311">
        <f t="shared" si="22"/>
        <v>0</v>
      </c>
      <c r="Z63" s="311">
        <f t="shared" si="22"/>
        <v>0</v>
      </c>
      <c r="AA63" s="311">
        <f t="shared" si="22"/>
        <v>0</v>
      </c>
      <c r="AB63" s="311">
        <f t="shared" si="22"/>
        <v>0</v>
      </c>
      <c r="AC63" s="311">
        <f t="shared" si="22"/>
        <v>0</v>
      </c>
      <c r="AD63" s="311">
        <f t="shared" si="22"/>
        <v>0</v>
      </c>
      <c r="AE63" s="311">
        <f t="shared" si="22"/>
        <v>0</v>
      </c>
      <c r="AF63" s="311">
        <f t="shared" si="22"/>
        <v>0</v>
      </c>
      <c r="AG63" s="311">
        <f t="shared" si="22"/>
        <v>0</v>
      </c>
      <c r="AH63" s="311">
        <f t="shared" si="23"/>
        <v>0</v>
      </c>
      <c r="AI63" s="311">
        <f t="shared" si="23"/>
        <v>0</v>
      </c>
      <c r="AJ63" s="311" t="str">
        <f t="shared" si="23"/>
        <v/>
      </c>
      <c r="AK63" s="311" t="str">
        <f t="shared" si="23"/>
        <v/>
      </c>
      <c r="AL63" s="311" t="str">
        <f t="shared" si="23"/>
        <v/>
      </c>
      <c r="AM63" s="311" t="str">
        <f t="shared" si="23"/>
        <v/>
      </c>
      <c r="AN63" s="311" t="str">
        <f t="shared" si="23"/>
        <v/>
      </c>
      <c r="AO63" s="311" t="str">
        <f t="shared" si="23"/>
        <v/>
      </c>
      <c r="AP63" s="311" t="str">
        <f t="shared" si="23"/>
        <v/>
      </c>
      <c r="AQ63" s="311" t="str">
        <f t="shared" si="23"/>
        <v/>
      </c>
      <c r="AR63" s="311" t="str">
        <f t="shared" si="24"/>
        <v/>
      </c>
      <c r="AS63" s="311" t="str">
        <f t="shared" si="24"/>
        <v/>
      </c>
      <c r="AT63" s="311" t="str">
        <f t="shared" si="24"/>
        <v/>
      </c>
      <c r="AU63" s="311" t="str">
        <f t="shared" si="24"/>
        <v/>
      </c>
      <c r="AV63" s="311" t="str">
        <f t="shared" si="24"/>
        <v/>
      </c>
      <c r="AW63" s="311" t="str">
        <f t="shared" si="24"/>
        <v/>
      </c>
      <c r="AX63" s="311" t="str">
        <f t="shared" si="24"/>
        <v/>
      </c>
      <c r="AY63" s="311" t="str">
        <f t="shared" si="24"/>
        <v/>
      </c>
      <c r="AZ63" s="311" t="str">
        <f t="shared" si="24"/>
        <v/>
      </c>
      <c r="BA63" s="311" t="str">
        <f t="shared" si="24"/>
        <v/>
      </c>
      <c r="BB63" s="311" t="str">
        <f t="shared" si="25"/>
        <v/>
      </c>
      <c r="BC63" s="311" t="str">
        <f t="shared" si="25"/>
        <v/>
      </c>
      <c r="BD63" s="311" t="str">
        <f t="shared" si="25"/>
        <v/>
      </c>
      <c r="BE63" s="311" t="str">
        <f t="shared" si="25"/>
        <v/>
      </c>
      <c r="BF63" s="311" t="str">
        <f t="shared" si="25"/>
        <v/>
      </c>
      <c r="BG63" s="311" t="str">
        <f t="shared" si="25"/>
        <v/>
      </c>
      <c r="BH63" s="311" t="str">
        <f t="shared" si="25"/>
        <v/>
      </c>
      <c r="BI63" s="311" t="str">
        <f t="shared" si="25"/>
        <v/>
      </c>
      <c r="BJ63" s="311" t="str">
        <f t="shared" si="25"/>
        <v/>
      </c>
      <c r="BK63" s="311" t="str">
        <f t="shared" si="25"/>
        <v/>
      </c>
      <c r="BL63" s="311" t="str">
        <f t="shared" si="25"/>
        <v/>
      </c>
      <c r="BM63" s="311" t="str">
        <f t="shared" si="25"/>
        <v/>
      </c>
    </row>
    <row r="64" spans="1:65" s="29" customFormat="1">
      <c r="A64" s="459"/>
      <c r="B64" s="273">
        <f t="shared" si="7"/>
        <v>2056</v>
      </c>
      <c r="C64" s="274">
        <f t="shared" ca="1" si="6"/>
        <v>0</v>
      </c>
      <c r="D64" s="311" t="str">
        <f t="shared" si="20"/>
        <v/>
      </c>
      <c r="E64" s="311" t="str">
        <f t="shared" si="20"/>
        <v/>
      </c>
      <c r="F64" s="311" t="str">
        <f t="shared" si="20"/>
        <v/>
      </c>
      <c r="G64" s="311" t="str">
        <f t="shared" si="20"/>
        <v/>
      </c>
      <c r="H64" s="311" t="str">
        <f t="shared" si="20"/>
        <v/>
      </c>
      <c r="I64" s="311" t="str">
        <f t="shared" si="20"/>
        <v/>
      </c>
      <c r="J64" s="311" t="str">
        <f t="shared" si="20"/>
        <v/>
      </c>
      <c r="K64" s="311" t="str">
        <f t="shared" si="20"/>
        <v/>
      </c>
      <c r="L64" s="311" t="str">
        <f t="shared" si="20"/>
        <v/>
      </c>
      <c r="M64" s="311" t="str">
        <f t="shared" si="20"/>
        <v/>
      </c>
      <c r="N64" s="311" t="str">
        <f t="shared" si="21"/>
        <v/>
      </c>
      <c r="O64" s="311" t="str">
        <f t="shared" si="21"/>
        <v/>
      </c>
      <c r="P64" s="311" t="str">
        <f t="shared" si="21"/>
        <v/>
      </c>
      <c r="Q64" s="311" t="str">
        <f t="shared" si="21"/>
        <v/>
      </c>
      <c r="R64" s="311" t="str">
        <f t="shared" si="21"/>
        <v/>
      </c>
      <c r="S64" s="311" t="str">
        <f t="shared" si="21"/>
        <v/>
      </c>
      <c r="T64" s="311" t="str">
        <f t="shared" si="21"/>
        <v/>
      </c>
      <c r="U64" s="311" t="str">
        <f t="shared" si="21"/>
        <v/>
      </c>
      <c r="V64" s="311">
        <f t="shared" si="21"/>
        <v>0</v>
      </c>
      <c r="W64" s="311">
        <f t="shared" si="21"/>
        <v>0</v>
      </c>
      <c r="X64" s="311">
        <f t="shared" si="22"/>
        <v>0</v>
      </c>
      <c r="Y64" s="311">
        <f t="shared" si="22"/>
        <v>0</v>
      </c>
      <c r="Z64" s="311">
        <f t="shared" si="22"/>
        <v>0</v>
      </c>
      <c r="AA64" s="311">
        <f t="shared" si="22"/>
        <v>0</v>
      </c>
      <c r="AB64" s="311">
        <f t="shared" si="22"/>
        <v>0</v>
      </c>
      <c r="AC64" s="311">
        <f t="shared" si="22"/>
        <v>0</v>
      </c>
      <c r="AD64" s="311">
        <f t="shared" si="22"/>
        <v>0</v>
      </c>
      <c r="AE64" s="311">
        <f t="shared" si="22"/>
        <v>0</v>
      </c>
      <c r="AF64" s="311">
        <f t="shared" si="22"/>
        <v>0</v>
      </c>
      <c r="AG64" s="311">
        <f t="shared" si="22"/>
        <v>0</v>
      </c>
      <c r="AH64" s="311">
        <f t="shared" si="23"/>
        <v>0</v>
      </c>
      <c r="AI64" s="311">
        <f t="shared" si="23"/>
        <v>0</v>
      </c>
      <c r="AJ64" s="311">
        <f t="shared" si="23"/>
        <v>0</v>
      </c>
      <c r="AK64" s="311" t="str">
        <f t="shared" si="23"/>
        <v/>
      </c>
      <c r="AL64" s="311" t="str">
        <f t="shared" si="23"/>
        <v/>
      </c>
      <c r="AM64" s="311" t="str">
        <f t="shared" si="23"/>
        <v/>
      </c>
      <c r="AN64" s="311" t="str">
        <f t="shared" si="23"/>
        <v/>
      </c>
      <c r="AO64" s="311" t="str">
        <f t="shared" si="23"/>
        <v/>
      </c>
      <c r="AP64" s="311" t="str">
        <f t="shared" si="23"/>
        <v/>
      </c>
      <c r="AQ64" s="311" t="str">
        <f t="shared" si="23"/>
        <v/>
      </c>
      <c r="AR64" s="311" t="str">
        <f t="shared" si="24"/>
        <v/>
      </c>
      <c r="AS64" s="311" t="str">
        <f t="shared" si="24"/>
        <v/>
      </c>
      <c r="AT64" s="311" t="str">
        <f t="shared" si="24"/>
        <v/>
      </c>
      <c r="AU64" s="311" t="str">
        <f t="shared" si="24"/>
        <v/>
      </c>
      <c r="AV64" s="311" t="str">
        <f t="shared" si="24"/>
        <v/>
      </c>
      <c r="AW64" s="311" t="str">
        <f t="shared" si="24"/>
        <v/>
      </c>
      <c r="AX64" s="311" t="str">
        <f t="shared" si="24"/>
        <v/>
      </c>
      <c r="AY64" s="311" t="str">
        <f t="shared" si="24"/>
        <v/>
      </c>
      <c r="AZ64" s="311" t="str">
        <f t="shared" si="24"/>
        <v/>
      </c>
      <c r="BA64" s="311" t="str">
        <f t="shared" si="24"/>
        <v/>
      </c>
      <c r="BB64" s="311" t="str">
        <f t="shared" si="25"/>
        <v/>
      </c>
      <c r="BC64" s="311" t="str">
        <f t="shared" si="25"/>
        <v/>
      </c>
      <c r="BD64" s="311" t="str">
        <f t="shared" si="25"/>
        <v/>
      </c>
      <c r="BE64" s="311" t="str">
        <f t="shared" si="25"/>
        <v/>
      </c>
      <c r="BF64" s="311" t="str">
        <f t="shared" si="25"/>
        <v/>
      </c>
      <c r="BG64" s="311" t="str">
        <f t="shared" si="25"/>
        <v/>
      </c>
      <c r="BH64" s="311" t="str">
        <f t="shared" si="25"/>
        <v/>
      </c>
      <c r="BI64" s="311" t="str">
        <f t="shared" si="25"/>
        <v/>
      </c>
      <c r="BJ64" s="311" t="str">
        <f t="shared" si="25"/>
        <v/>
      </c>
      <c r="BK64" s="311" t="str">
        <f t="shared" si="25"/>
        <v/>
      </c>
      <c r="BL64" s="311" t="str">
        <f t="shared" si="25"/>
        <v/>
      </c>
      <c r="BM64" s="311" t="str">
        <f t="shared" si="25"/>
        <v/>
      </c>
    </row>
    <row r="65" spans="1:65" s="29" customFormat="1">
      <c r="A65" s="459"/>
      <c r="B65" s="273">
        <f t="shared" si="7"/>
        <v>2057</v>
      </c>
      <c r="C65" s="274">
        <f t="shared" ca="1" si="6"/>
        <v>0</v>
      </c>
      <c r="D65" s="311" t="str">
        <f t="shared" si="20"/>
        <v/>
      </c>
      <c r="E65" s="311" t="str">
        <f t="shared" si="20"/>
        <v/>
      </c>
      <c r="F65" s="311" t="str">
        <f t="shared" si="20"/>
        <v/>
      </c>
      <c r="G65" s="311" t="str">
        <f t="shared" si="20"/>
        <v/>
      </c>
      <c r="H65" s="311" t="str">
        <f t="shared" si="20"/>
        <v/>
      </c>
      <c r="I65" s="311" t="str">
        <f t="shared" si="20"/>
        <v/>
      </c>
      <c r="J65" s="311" t="str">
        <f t="shared" si="20"/>
        <v/>
      </c>
      <c r="K65" s="311" t="str">
        <f t="shared" si="20"/>
        <v/>
      </c>
      <c r="L65" s="311" t="str">
        <f t="shared" si="20"/>
        <v/>
      </c>
      <c r="M65" s="311" t="str">
        <f t="shared" si="20"/>
        <v/>
      </c>
      <c r="N65" s="311" t="str">
        <f t="shared" si="21"/>
        <v/>
      </c>
      <c r="O65" s="311" t="str">
        <f t="shared" si="21"/>
        <v/>
      </c>
      <c r="P65" s="311" t="str">
        <f t="shared" si="21"/>
        <v/>
      </c>
      <c r="Q65" s="311" t="str">
        <f t="shared" si="21"/>
        <v/>
      </c>
      <c r="R65" s="311" t="str">
        <f t="shared" si="21"/>
        <v/>
      </c>
      <c r="S65" s="311" t="str">
        <f t="shared" si="21"/>
        <v/>
      </c>
      <c r="T65" s="311" t="str">
        <f t="shared" si="21"/>
        <v/>
      </c>
      <c r="U65" s="311" t="str">
        <f t="shared" si="21"/>
        <v/>
      </c>
      <c r="V65" s="311" t="str">
        <f t="shared" si="21"/>
        <v/>
      </c>
      <c r="W65" s="311">
        <f t="shared" si="21"/>
        <v>0</v>
      </c>
      <c r="X65" s="311">
        <f t="shared" si="22"/>
        <v>0</v>
      </c>
      <c r="Y65" s="311">
        <f t="shared" si="22"/>
        <v>0</v>
      </c>
      <c r="Z65" s="311">
        <f t="shared" si="22"/>
        <v>0</v>
      </c>
      <c r="AA65" s="311">
        <f t="shared" si="22"/>
        <v>0</v>
      </c>
      <c r="AB65" s="311">
        <f t="shared" si="22"/>
        <v>0</v>
      </c>
      <c r="AC65" s="311">
        <f t="shared" si="22"/>
        <v>0</v>
      </c>
      <c r="AD65" s="311">
        <f t="shared" si="22"/>
        <v>0</v>
      </c>
      <c r="AE65" s="311">
        <f t="shared" si="22"/>
        <v>0</v>
      </c>
      <c r="AF65" s="311">
        <f t="shared" si="22"/>
        <v>0</v>
      </c>
      <c r="AG65" s="311">
        <f t="shared" si="22"/>
        <v>0</v>
      </c>
      <c r="AH65" s="311">
        <f t="shared" si="23"/>
        <v>0</v>
      </c>
      <c r="AI65" s="311">
        <f t="shared" si="23"/>
        <v>0</v>
      </c>
      <c r="AJ65" s="311">
        <f t="shared" si="23"/>
        <v>0</v>
      </c>
      <c r="AK65" s="311">
        <f t="shared" si="23"/>
        <v>0</v>
      </c>
      <c r="AL65" s="311" t="str">
        <f t="shared" si="23"/>
        <v/>
      </c>
      <c r="AM65" s="311" t="str">
        <f t="shared" si="23"/>
        <v/>
      </c>
      <c r="AN65" s="311" t="str">
        <f t="shared" si="23"/>
        <v/>
      </c>
      <c r="AO65" s="311" t="str">
        <f t="shared" si="23"/>
        <v/>
      </c>
      <c r="AP65" s="311" t="str">
        <f t="shared" si="23"/>
        <v/>
      </c>
      <c r="AQ65" s="311" t="str">
        <f t="shared" si="23"/>
        <v/>
      </c>
      <c r="AR65" s="311" t="str">
        <f t="shared" si="24"/>
        <v/>
      </c>
      <c r="AS65" s="311" t="str">
        <f t="shared" si="24"/>
        <v/>
      </c>
      <c r="AT65" s="311" t="str">
        <f t="shared" si="24"/>
        <v/>
      </c>
      <c r="AU65" s="311" t="str">
        <f t="shared" si="24"/>
        <v/>
      </c>
      <c r="AV65" s="311" t="str">
        <f t="shared" si="24"/>
        <v/>
      </c>
      <c r="AW65" s="311" t="str">
        <f t="shared" si="24"/>
        <v/>
      </c>
      <c r="AX65" s="311" t="str">
        <f t="shared" si="24"/>
        <v/>
      </c>
      <c r="AY65" s="311" t="str">
        <f t="shared" si="24"/>
        <v/>
      </c>
      <c r="AZ65" s="311" t="str">
        <f t="shared" si="24"/>
        <v/>
      </c>
      <c r="BA65" s="311" t="str">
        <f t="shared" si="24"/>
        <v/>
      </c>
      <c r="BB65" s="311" t="str">
        <f t="shared" si="25"/>
        <v/>
      </c>
      <c r="BC65" s="311" t="str">
        <f t="shared" si="25"/>
        <v/>
      </c>
      <c r="BD65" s="311" t="str">
        <f t="shared" si="25"/>
        <v/>
      </c>
      <c r="BE65" s="311" t="str">
        <f t="shared" si="25"/>
        <v/>
      </c>
      <c r="BF65" s="311" t="str">
        <f t="shared" si="25"/>
        <v/>
      </c>
      <c r="BG65" s="311" t="str">
        <f t="shared" si="25"/>
        <v/>
      </c>
      <c r="BH65" s="311" t="str">
        <f t="shared" si="25"/>
        <v/>
      </c>
      <c r="BI65" s="311" t="str">
        <f t="shared" si="25"/>
        <v/>
      </c>
      <c r="BJ65" s="311" t="str">
        <f t="shared" si="25"/>
        <v/>
      </c>
      <c r="BK65" s="311" t="str">
        <f t="shared" si="25"/>
        <v/>
      </c>
      <c r="BL65" s="311" t="str">
        <f t="shared" si="25"/>
        <v/>
      </c>
      <c r="BM65" s="311" t="str">
        <f t="shared" si="25"/>
        <v/>
      </c>
    </row>
    <row r="66" spans="1:65" s="29" customFormat="1">
      <c r="A66" s="459"/>
      <c r="B66" s="273">
        <f t="shared" si="7"/>
        <v>2058</v>
      </c>
      <c r="C66" s="274">
        <f t="shared" ca="1" si="6"/>
        <v>0</v>
      </c>
      <c r="D66" s="311" t="str">
        <f t="shared" si="20"/>
        <v/>
      </c>
      <c r="E66" s="311" t="str">
        <f t="shared" si="20"/>
        <v/>
      </c>
      <c r="F66" s="311" t="str">
        <f t="shared" si="20"/>
        <v/>
      </c>
      <c r="G66" s="311" t="str">
        <f t="shared" si="20"/>
        <v/>
      </c>
      <c r="H66" s="311" t="str">
        <f t="shared" si="20"/>
        <v/>
      </c>
      <c r="I66" s="311" t="str">
        <f t="shared" si="20"/>
        <v/>
      </c>
      <c r="J66" s="311" t="str">
        <f t="shared" si="20"/>
        <v/>
      </c>
      <c r="K66" s="311" t="str">
        <f t="shared" si="20"/>
        <v/>
      </c>
      <c r="L66" s="311" t="str">
        <f t="shared" si="20"/>
        <v/>
      </c>
      <c r="M66" s="311" t="str">
        <f t="shared" si="20"/>
        <v/>
      </c>
      <c r="N66" s="311" t="str">
        <f t="shared" si="21"/>
        <v/>
      </c>
      <c r="O66" s="311" t="str">
        <f t="shared" si="21"/>
        <v/>
      </c>
      <c r="P66" s="311" t="str">
        <f t="shared" si="21"/>
        <v/>
      </c>
      <c r="Q66" s="311" t="str">
        <f t="shared" si="21"/>
        <v/>
      </c>
      <c r="R66" s="311" t="str">
        <f t="shared" si="21"/>
        <v/>
      </c>
      <c r="S66" s="311" t="str">
        <f t="shared" si="21"/>
        <v/>
      </c>
      <c r="T66" s="311" t="str">
        <f t="shared" si="21"/>
        <v/>
      </c>
      <c r="U66" s="311" t="str">
        <f t="shared" si="21"/>
        <v/>
      </c>
      <c r="V66" s="311" t="str">
        <f t="shared" si="21"/>
        <v/>
      </c>
      <c r="W66" s="311" t="str">
        <f t="shared" si="21"/>
        <v/>
      </c>
      <c r="X66" s="311">
        <f t="shared" si="22"/>
        <v>0</v>
      </c>
      <c r="Y66" s="311">
        <f t="shared" si="22"/>
        <v>0</v>
      </c>
      <c r="Z66" s="311">
        <f t="shared" si="22"/>
        <v>0</v>
      </c>
      <c r="AA66" s="311">
        <f t="shared" si="22"/>
        <v>0</v>
      </c>
      <c r="AB66" s="311">
        <f t="shared" si="22"/>
        <v>0</v>
      </c>
      <c r="AC66" s="311">
        <f t="shared" si="22"/>
        <v>0</v>
      </c>
      <c r="AD66" s="311">
        <f t="shared" si="22"/>
        <v>0</v>
      </c>
      <c r="AE66" s="311">
        <f t="shared" si="22"/>
        <v>0</v>
      </c>
      <c r="AF66" s="311">
        <f t="shared" si="22"/>
        <v>0</v>
      </c>
      <c r="AG66" s="311">
        <f t="shared" si="22"/>
        <v>0</v>
      </c>
      <c r="AH66" s="311">
        <f t="shared" si="23"/>
        <v>0</v>
      </c>
      <c r="AI66" s="311">
        <f t="shared" si="23"/>
        <v>0</v>
      </c>
      <c r="AJ66" s="311">
        <f t="shared" si="23"/>
        <v>0</v>
      </c>
      <c r="AK66" s="311">
        <f t="shared" si="23"/>
        <v>0</v>
      </c>
      <c r="AL66" s="311">
        <f t="shared" si="23"/>
        <v>0</v>
      </c>
      <c r="AM66" s="311" t="str">
        <f t="shared" si="23"/>
        <v/>
      </c>
      <c r="AN66" s="311" t="str">
        <f t="shared" si="23"/>
        <v/>
      </c>
      <c r="AO66" s="311" t="str">
        <f t="shared" si="23"/>
        <v/>
      </c>
      <c r="AP66" s="311" t="str">
        <f t="shared" si="23"/>
        <v/>
      </c>
      <c r="AQ66" s="311" t="str">
        <f t="shared" si="23"/>
        <v/>
      </c>
      <c r="AR66" s="311" t="str">
        <f t="shared" si="24"/>
        <v/>
      </c>
      <c r="AS66" s="311" t="str">
        <f t="shared" si="24"/>
        <v/>
      </c>
      <c r="AT66" s="311" t="str">
        <f t="shared" si="24"/>
        <v/>
      </c>
      <c r="AU66" s="311" t="str">
        <f t="shared" si="24"/>
        <v/>
      </c>
      <c r="AV66" s="311" t="str">
        <f t="shared" si="24"/>
        <v/>
      </c>
      <c r="AW66" s="311" t="str">
        <f t="shared" si="24"/>
        <v/>
      </c>
      <c r="AX66" s="311" t="str">
        <f t="shared" si="24"/>
        <v/>
      </c>
      <c r="AY66" s="311" t="str">
        <f t="shared" si="24"/>
        <v/>
      </c>
      <c r="AZ66" s="311" t="str">
        <f t="shared" si="24"/>
        <v/>
      </c>
      <c r="BA66" s="311" t="str">
        <f t="shared" si="24"/>
        <v/>
      </c>
      <c r="BB66" s="311" t="str">
        <f t="shared" si="25"/>
        <v/>
      </c>
      <c r="BC66" s="311" t="str">
        <f t="shared" si="25"/>
        <v/>
      </c>
      <c r="BD66" s="311" t="str">
        <f t="shared" si="25"/>
        <v/>
      </c>
      <c r="BE66" s="311" t="str">
        <f t="shared" si="25"/>
        <v/>
      </c>
      <c r="BF66" s="311" t="str">
        <f t="shared" si="25"/>
        <v/>
      </c>
      <c r="BG66" s="311" t="str">
        <f t="shared" si="25"/>
        <v/>
      </c>
      <c r="BH66" s="311" t="str">
        <f t="shared" si="25"/>
        <v/>
      </c>
      <c r="BI66" s="311" t="str">
        <f t="shared" si="25"/>
        <v/>
      </c>
      <c r="BJ66" s="311" t="str">
        <f t="shared" si="25"/>
        <v/>
      </c>
      <c r="BK66" s="311" t="str">
        <f t="shared" si="25"/>
        <v/>
      </c>
      <c r="BL66" s="311" t="str">
        <f t="shared" si="25"/>
        <v/>
      </c>
      <c r="BM66" s="311" t="str">
        <f t="shared" si="25"/>
        <v/>
      </c>
    </row>
    <row r="67" spans="1:65" s="29" customFormat="1">
      <c r="A67" s="459"/>
      <c r="B67" s="273">
        <f t="shared" si="7"/>
        <v>2059</v>
      </c>
      <c r="C67" s="274">
        <f t="shared" ca="1" si="6"/>
        <v>0</v>
      </c>
      <c r="D67" s="311" t="str">
        <f t="shared" si="20"/>
        <v/>
      </c>
      <c r="E67" s="311" t="str">
        <f t="shared" si="20"/>
        <v/>
      </c>
      <c r="F67" s="311" t="str">
        <f t="shared" si="20"/>
        <v/>
      </c>
      <c r="G67" s="311" t="str">
        <f t="shared" si="20"/>
        <v/>
      </c>
      <c r="H67" s="311" t="str">
        <f t="shared" si="20"/>
        <v/>
      </c>
      <c r="I67" s="311" t="str">
        <f t="shared" si="20"/>
        <v/>
      </c>
      <c r="J67" s="311" t="str">
        <f t="shared" si="20"/>
        <v/>
      </c>
      <c r="K67" s="311" t="str">
        <f t="shared" si="20"/>
        <v/>
      </c>
      <c r="L67" s="311" t="str">
        <f t="shared" si="20"/>
        <v/>
      </c>
      <c r="M67" s="311" t="str">
        <f t="shared" si="20"/>
        <v/>
      </c>
      <c r="N67" s="311" t="str">
        <f t="shared" si="21"/>
        <v/>
      </c>
      <c r="O67" s="311" t="str">
        <f t="shared" si="21"/>
        <v/>
      </c>
      <c r="P67" s="311" t="str">
        <f t="shared" si="21"/>
        <v/>
      </c>
      <c r="Q67" s="311" t="str">
        <f t="shared" si="21"/>
        <v/>
      </c>
      <c r="R67" s="311" t="str">
        <f t="shared" si="21"/>
        <v/>
      </c>
      <c r="S67" s="311" t="str">
        <f t="shared" si="21"/>
        <v/>
      </c>
      <c r="T67" s="311" t="str">
        <f t="shared" si="21"/>
        <v/>
      </c>
      <c r="U67" s="311" t="str">
        <f t="shared" si="21"/>
        <v/>
      </c>
      <c r="V67" s="311" t="str">
        <f t="shared" si="21"/>
        <v/>
      </c>
      <c r="W67" s="311" t="str">
        <f t="shared" si="21"/>
        <v/>
      </c>
      <c r="X67" s="311" t="str">
        <f t="shared" si="22"/>
        <v/>
      </c>
      <c r="Y67" s="311">
        <f t="shared" si="22"/>
        <v>0</v>
      </c>
      <c r="Z67" s="311">
        <f t="shared" si="22"/>
        <v>0</v>
      </c>
      <c r="AA67" s="311">
        <f t="shared" si="22"/>
        <v>0</v>
      </c>
      <c r="AB67" s="311">
        <f t="shared" si="22"/>
        <v>0</v>
      </c>
      <c r="AC67" s="311">
        <f t="shared" si="22"/>
        <v>0</v>
      </c>
      <c r="AD67" s="311">
        <f t="shared" si="22"/>
        <v>0</v>
      </c>
      <c r="AE67" s="311">
        <f t="shared" si="22"/>
        <v>0</v>
      </c>
      <c r="AF67" s="311">
        <f t="shared" si="22"/>
        <v>0</v>
      </c>
      <c r="AG67" s="311">
        <f t="shared" si="22"/>
        <v>0</v>
      </c>
      <c r="AH67" s="311">
        <f t="shared" si="23"/>
        <v>0</v>
      </c>
      <c r="AI67" s="311">
        <f t="shared" si="23"/>
        <v>0</v>
      </c>
      <c r="AJ67" s="311">
        <f t="shared" si="23"/>
        <v>0</v>
      </c>
      <c r="AK67" s="311">
        <f t="shared" si="23"/>
        <v>0</v>
      </c>
      <c r="AL67" s="311">
        <f t="shared" si="23"/>
        <v>0</v>
      </c>
      <c r="AM67" s="311">
        <f t="shared" si="23"/>
        <v>0</v>
      </c>
      <c r="AN67" s="311" t="str">
        <f t="shared" si="23"/>
        <v/>
      </c>
      <c r="AO67" s="311" t="str">
        <f t="shared" si="23"/>
        <v/>
      </c>
      <c r="AP67" s="311" t="str">
        <f t="shared" si="23"/>
        <v/>
      </c>
      <c r="AQ67" s="311" t="str">
        <f t="shared" si="23"/>
        <v/>
      </c>
      <c r="AR67" s="311" t="str">
        <f t="shared" si="24"/>
        <v/>
      </c>
      <c r="AS67" s="311" t="str">
        <f t="shared" si="24"/>
        <v/>
      </c>
      <c r="AT67" s="311" t="str">
        <f t="shared" si="24"/>
        <v/>
      </c>
      <c r="AU67" s="311" t="str">
        <f t="shared" si="24"/>
        <v/>
      </c>
      <c r="AV67" s="311" t="str">
        <f t="shared" si="24"/>
        <v/>
      </c>
      <c r="AW67" s="311" t="str">
        <f t="shared" si="24"/>
        <v/>
      </c>
      <c r="AX67" s="311" t="str">
        <f t="shared" si="24"/>
        <v/>
      </c>
      <c r="AY67" s="311" t="str">
        <f t="shared" si="24"/>
        <v/>
      </c>
      <c r="AZ67" s="311" t="str">
        <f t="shared" si="24"/>
        <v/>
      </c>
      <c r="BA67" s="311" t="str">
        <f t="shared" si="24"/>
        <v/>
      </c>
      <c r="BB67" s="311" t="str">
        <f t="shared" si="25"/>
        <v/>
      </c>
      <c r="BC67" s="311" t="str">
        <f t="shared" si="25"/>
        <v/>
      </c>
      <c r="BD67" s="311" t="str">
        <f t="shared" si="25"/>
        <v/>
      </c>
      <c r="BE67" s="311" t="str">
        <f t="shared" si="25"/>
        <v/>
      </c>
      <c r="BF67" s="311" t="str">
        <f t="shared" si="25"/>
        <v/>
      </c>
      <c r="BG67" s="311" t="str">
        <f t="shared" si="25"/>
        <v/>
      </c>
      <c r="BH67" s="311" t="str">
        <f t="shared" si="25"/>
        <v/>
      </c>
      <c r="BI67" s="311" t="str">
        <f t="shared" si="25"/>
        <v/>
      </c>
      <c r="BJ67" s="311" t="str">
        <f t="shared" si="25"/>
        <v/>
      </c>
      <c r="BK67" s="311" t="str">
        <f t="shared" si="25"/>
        <v/>
      </c>
      <c r="BL67" s="311" t="str">
        <f t="shared" si="25"/>
        <v/>
      </c>
      <c r="BM67" s="311" t="str">
        <f t="shared" si="25"/>
        <v/>
      </c>
    </row>
    <row r="68" spans="1:65" s="29" customFormat="1">
      <c r="A68" s="459"/>
      <c r="B68" s="273">
        <f t="shared" si="7"/>
        <v>2060</v>
      </c>
      <c r="C68" s="274">
        <f t="shared" ca="1" si="6"/>
        <v>0</v>
      </c>
      <c r="D68" s="311" t="str">
        <f t="shared" si="20"/>
        <v/>
      </c>
      <c r="E68" s="311" t="str">
        <f t="shared" si="20"/>
        <v/>
      </c>
      <c r="F68" s="311" t="str">
        <f t="shared" si="20"/>
        <v/>
      </c>
      <c r="G68" s="311" t="str">
        <f t="shared" si="20"/>
        <v/>
      </c>
      <c r="H68" s="311" t="str">
        <f t="shared" si="20"/>
        <v/>
      </c>
      <c r="I68" s="311" t="str">
        <f t="shared" si="20"/>
        <v/>
      </c>
      <c r="J68" s="311" t="str">
        <f t="shared" si="20"/>
        <v/>
      </c>
      <c r="K68" s="311" t="str">
        <f t="shared" si="20"/>
        <v/>
      </c>
      <c r="L68" s="311" t="str">
        <f t="shared" si="20"/>
        <v/>
      </c>
      <c r="M68" s="311" t="str">
        <f t="shared" si="20"/>
        <v/>
      </c>
      <c r="N68" s="311" t="str">
        <f t="shared" si="21"/>
        <v/>
      </c>
      <c r="O68" s="311" t="str">
        <f t="shared" si="21"/>
        <v/>
      </c>
      <c r="P68" s="311" t="str">
        <f t="shared" si="21"/>
        <v/>
      </c>
      <c r="Q68" s="311" t="str">
        <f t="shared" si="21"/>
        <v/>
      </c>
      <c r="R68" s="311" t="str">
        <f t="shared" si="21"/>
        <v/>
      </c>
      <c r="S68" s="311" t="str">
        <f t="shared" si="21"/>
        <v/>
      </c>
      <c r="T68" s="311" t="str">
        <f t="shared" si="21"/>
        <v/>
      </c>
      <c r="U68" s="311" t="str">
        <f t="shared" si="21"/>
        <v/>
      </c>
      <c r="V68" s="311" t="str">
        <f t="shared" si="21"/>
        <v/>
      </c>
      <c r="W68" s="311" t="str">
        <f t="shared" si="21"/>
        <v/>
      </c>
      <c r="X68" s="311" t="str">
        <f t="shared" si="22"/>
        <v/>
      </c>
      <c r="Y68" s="311" t="str">
        <f t="shared" si="22"/>
        <v/>
      </c>
      <c r="Z68" s="311">
        <f t="shared" si="22"/>
        <v>0</v>
      </c>
      <c r="AA68" s="311">
        <f t="shared" si="22"/>
        <v>0</v>
      </c>
      <c r="AB68" s="311">
        <f t="shared" si="22"/>
        <v>0</v>
      </c>
      <c r="AC68" s="311">
        <f t="shared" si="22"/>
        <v>0</v>
      </c>
      <c r="AD68" s="311">
        <f t="shared" si="22"/>
        <v>0</v>
      </c>
      <c r="AE68" s="311">
        <f t="shared" si="22"/>
        <v>0</v>
      </c>
      <c r="AF68" s="311">
        <f t="shared" si="22"/>
        <v>0</v>
      </c>
      <c r="AG68" s="311">
        <f t="shared" si="22"/>
        <v>0</v>
      </c>
      <c r="AH68" s="311">
        <f t="shared" si="23"/>
        <v>0</v>
      </c>
      <c r="AI68" s="311">
        <f t="shared" si="23"/>
        <v>0</v>
      </c>
      <c r="AJ68" s="311">
        <f t="shared" si="23"/>
        <v>0</v>
      </c>
      <c r="AK68" s="311">
        <f t="shared" si="23"/>
        <v>0</v>
      </c>
      <c r="AL68" s="311">
        <f t="shared" si="23"/>
        <v>0</v>
      </c>
      <c r="AM68" s="311">
        <f t="shared" si="23"/>
        <v>0</v>
      </c>
      <c r="AN68" s="311">
        <f t="shared" si="23"/>
        <v>0</v>
      </c>
      <c r="AO68" s="311" t="str">
        <f t="shared" si="23"/>
        <v/>
      </c>
      <c r="AP68" s="311" t="str">
        <f t="shared" si="23"/>
        <v/>
      </c>
      <c r="AQ68" s="311" t="str">
        <f t="shared" si="23"/>
        <v/>
      </c>
      <c r="AR68" s="311" t="str">
        <f t="shared" si="24"/>
        <v/>
      </c>
      <c r="AS68" s="311" t="str">
        <f t="shared" si="24"/>
        <v/>
      </c>
      <c r="AT68" s="311" t="str">
        <f t="shared" si="24"/>
        <v/>
      </c>
      <c r="AU68" s="311" t="str">
        <f t="shared" si="24"/>
        <v/>
      </c>
      <c r="AV68" s="311" t="str">
        <f t="shared" si="24"/>
        <v/>
      </c>
      <c r="AW68" s="311" t="str">
        <f t="shared" si="24"/>
        <v/>
      </c>
      <c r="AX68" s="311" t="str">
        <f t="shared" si="24"/>
        <v/>
      </c>
      <c r="AY68" s="311" t="str">
        <f t="shared" si="24"/>
        <v/>
      </c>
      <c r="AZ68" s="311" t="str">
        <f t="shared" si="24"/>
        <v/>
      </c>
      <c r="BA68" s="311" t="str">
        <f t="shared" si="24"/>
        <v/>
      </c>
      <c r="BB68" s="311" t="str">
        <f t="shared" si="25"/>
        <v/>
      </c>
      <c r="BC68" s="311" t="str">
        <f t="shared" si="25"/>
        <v/>
      </c>
      <c r="BD68" s="311" t="str">
        <f t="shared" si="25"/>
        <v/>
      </c>
      <c r="BE68" s="311" t="str">
        <f t="shared" si="25"/>
        <v/>
      </c>
      <c r="BF68" s="311" t="str">
        <f t="shared" si="25"/>
        <v/>
      </c>
      <c r="BG68" s="311" t="str">
        <f t="shared" si="25"/>
        <v/>
      </c>
      <c r="BH68" s="311" t="str">
        <f t="shared" si="25"/>
        <v/>
      </c>
      <c r="BI68" s="311" t="str">
        <f t="shared" si="25"/>
        <v/>
      </c>
      <c r="BJ68" s="311" t="str">
        <f t="shared" si="25"/>
        <v/>
      </c>
      <c r="BK68" s="311" t="str">
        <f t="shared" si="25"/>
        <v/>
      </c>
      <c r="BL68" s="311" t="str">
        <f t="shared" si="25"/>
        <v/>
      </c>
      <c r="BM68" s="311" t="str">
        <f t="shared" si="25"/>
        <v/>
      </c>
    </row>
    <row r="69" spans="1:65" s="29" customFormat="1">
      <c r="A69" s="459"/>
      <c r="B69" s="273">
        <f t="shared" si="7"/>
        <v>2061</v>
      </c>
      <c r="C69" s="274">
        <f t="shared" ca="1" si="6"/>
        <v>0</v>
      </c>
      <c r="D69" s="311" t="str">
        <f t="shared" si="20"/>
        <v/>
      </c>
      <c r="E69" s="311" t="str">
        <f t="shared" si="20"/>
        <v/>
      </c>
      <c r="F69" s="311" t="str">
        <f t="shared" si="20"/>
        <v/>
      </c>
      <c r="G69" s="311" t="str">
        <f t="shared" si="20"/>
        <v/>
      </c>
      <c r="H69" s="311" t="str">
        <f t="shared" si="20"/>
        <v/>
      </c>
      <c r="I69" s="311" t="str">
        <f t="shared" si="20"/>
        <v/>
      </c>
      <c r="J69" s="311" t="str">
        <f t="shared" si="20"/>
        <v/>
      </c>
      <c r="K69" s="311" t="str">
        <f t="shared" si="20"/>
        <v/>
      </c>
      <c r="L69" s="311" t="str">
        <f t="shared" si="20"/>
        <v/>
      </c>
      <c r="M69" s="311" t="str">
        <f t="shared" si="20"/>
        <v/>
      </c>
      <c r="N69" s="311" t="str">
        <f t="shared" si="21"/>
        <v/>
      </c>
      <c r="O69" s="311" t="str">
        <f t="shared" si="21"/>
        <v/>
      </c>
      <c r="P69" s="311" t="str">
        <f t="shared" si="21"/>
        <v/>
      </c>
      <c r="Q69" s="311" t="str">
        <f t="shared" si="21"/>
        <v/>
      </c>
      <c r="R69" s="311" t="str">
        <f t="shared" si="21"/>
        <v/>
      </c>
      <c r="S69" s="311" t="str">
        <f t="shared" si="21"/>
        <v/>
      </c>
      <c r="T69" s="311" t="str">
        <f t="shared" si="21"/>
        <v/>
      </c>
      <c r="U69" s="311" t="str">
        <f t="shared" si="21"/>
        <v/>
      </c>
      <c r="V69" s="311" t="str">
        <f t="shared" si="21"/>
        <v/>
      </c>
      <c r="W69" s="311" t="str">
        <f t="shared" si="21"/>
        <v/>
      </c>
      <c r="X69" s="311" t="str">
        <f t="shared" si="22"/>
        <v/>
      </c>
      <c r="Y69" s="311" t="str">
        <f t="shared" si="22"/>
        <v/>
      </c>
      <c r="Z69" s="311" t="str">
        <f t="shared" si="22"/>
        <v/>
      </c>
      <c r="AA69" s="311">
        <f t="shared" si="22"/>
        <v>0</v>
      </c>
      <c r="AB69" s="311">
        <f t="shared" si="22"/>
        <v>0</v>
      </c>
      <c r="AC69" s="311">
        <f t="shared" si="22"/>
        <v>0</v>
      </c>
      <c r="AD69" s="311">
        <f t="shared" si="22"/>
        <v>0</v>
      </c>
      <c r="AE69" s="311">
        <f t="shared" si="22"/>
        <v>0</v>
      </c>
      <c r="AF69" s="311">
        <f t="shared" si="22"/>
        <v>0</v>
      </c>
      <c r="AG69" s="311">
        <f t="shared" si="22"/>
        <v>0</v>
      </c>
      <c r="AH69" s="311">
        <f t="shared" si="23"/>
        <v>0</v>
      </c>
      <c r="AI69" s="311">
        <f t="shared" si="23"/>
        <v>0</v>
      </c>
      <c r="AJ69" s="311">
        <f t="shared" si="23"/>
        <v>0</v>
      </c>
      <c r="AK69" s="311">
        <f t="shared" si="23"/>
        <v>0</v>
      </c>
      <c r="AL69" s="311">
        <f t="shared" si="23"/>
        <v>0</v>
      </c>
      <c r="AM69" s="311">
        <f t="shared" si="23"/>
        <v>0</v>
      </c>
      <c r="AN69" s="311">
        <f t="shared" si="23"/>
        <v>0</v>
      </c>
      <c r="AO69" s="311">
        <f t="shared" si="23"/>
        <v>0</v>
      </c>
      <c r="AP69" s="311" t="str">
        <f t="shared" si="23"/>
        <v/>
      </c>
      <c r="AQ69" s="311" t="str">
        <f t="shared" si="23"/>
        <v/>
      </c>
      <c r="AR69" s="311" t="str">
        <f t="shared" si="24"/>
        <v/>
      </c>
      <c r="AS69" s="311" t="str">
        <f t="shared" si="24"/>
        <v/>
      </c>
      <c r="AT69" s="311" t="str">
        <f t="shared" si="24"/>
        <v/>
      </c>
      <c r="AU69" s="311" t="str">
        <f t="shared" si="24"/>
        <v/>
      </c>
      <c r="AV69" s="311" t="str">
        <f t="shared" si="24"/>
        <v/>
      </c>
      <c r="AW69" s="311" t="str">
        <f t="shared" si="24"/>
        <v/>
      </c>
      <c r="AX69" s="311" t="str">
        <f t="shared" si="24"/>
        <v/>
      </c>
      <c r="AY69" s="311" t="str">
        <f t="shared" si="24"/>
        <v/>
      </c>
      <c r="AZ69" s="311" t="str">
        <f t="shared" si="24"/>
        <v/>
      </c>
      <c r="BA69" s="311" t="str">
        <f t="shared" si="24"/>
        <v/>
      </c>
      <c r="BB69" s="311" t="str">
        <f t="shared" si="25"/>
        <v/>
      </c>
      <c r="BC69" s="311" t="str">
        <f t="shared" si="25"/>
        <v/>
      </c>
      <c r="BD69" s="311" t="str">
        <f t="shared" si="25"/>
        <v/>
      </c>
      <c r="BE69" s="311" t="str">
        <f t="shared" si="25"/>
        <v/>
      </c>
      <c r="BF69" s="311" t="str">
        <f t="shared" si="25"/>
        <v/>
      </c>
      <c r="BG69" s="311" t="str">
        <f t="shared" si="25"/>
        <v/>
      </c>
      <c r="BH69" s="311" t="str">
        <f t="shared" si="25"/>
        <v/>
      </c>
      <c r="BI69" s="311" t="str">
        <f t="shared" si="25"/>
        <v/>
      </c>
      <c r="BJ69" s="311" t="str">
        <f t="shared" si="25"/>
        <v/>
      </c>
      <c r="BK69" s="311" t="str">
        <f t="shared" si="25"/>
        <v/>
      </c>
      <c r="BL69" s="311" t="str">
        <f t="shared" si="25"/>
        <v/>
      </c>
      <c r="BM69" s="311" t="str">
        <f t="shared" si="25"/>
        <v/>
      </c>
    </row>
    <row r="70" spans="1:65" s="29" customFormat="1">
      <c r="A70" s="459"/>
      <c r="B70" s="273">
        <f t="shared" si="7"/>
        <v>2062</v>
      </c>
      <c r="C70" s="274">
        <f t="shared" ca="1" si="6"/>
        <v>0</v>
      </c>
      <c r="D70" s="311" t="str">
        <f t="shared" si="20"/>
        <v/>
      </c>
      <c r="E70" s="311" t="str">
        <f t="shared" si="20"/>
        <v/>
      </c>
      <c r="F70" s="311" t="str">
        <f t="shared" si="20"/>
        <v/>
      </c>
      <c r="G70" s="311" t="str">
        <f t="shared" si="20"/>
        <v/>
      </c>
      <c r="H70" s="311" t="str">
        <f t="shared" si="20"/>
        <v/>
      </c>
      <c r="I70" s="311" t="str">
        <f t="shared" si="20"/>
        <v/>
      </c>
      <c r="J70" s="311" t="str">
        <f t="shared" si="20"/>
        <v/>
      </c>
      <c r="K70" s="311" t="str">
        <f t="shared" si="20"/>
        <v/>
      </c>
      <c r="L70" s="311" t="str">
        <f t="shared" si="20"/>
        <v/>
      </c>
      <c r="M70" s="311" t="str">
        <f t="shared" si="20"/>
        <v/>
      </c>
      <c r="N70" s="311" t="str">
        <f t="shared" si="21"/>
        <v/>
      </c>
      <c r="O70" s="311" t="str">
        <f t="shared" si="21"/>
        <v/>
      </c>
      <c r="P70" s="311" t="str">
        <f t="shared" si="21"/>
        <v/>
      </c>
      <c r="Q70" s="311" t="str">
        <f t="shared" si="21"/>
        <v/>
      </c>
      <c r="R70" s="311" t="str">
        <f t="shared" si="21"/>
        <v/>
      </c>
      <c r="S70" s="311" t="str">
        <f t="shared" si="21"/>
        <v/>
      </c>
      <c r="T70" s="311" t="str">
        <f t="shared" si="21"/>
        <v/>
      </c>
      <c r="U70" s="311" t="str">
        <f t="shared" si="21"/>
        <v/>
      </c>
      <c r="V70" s="311" t="str">
        <f t="shared" si="21"/>
        <v/>
      </c>
      <c r="W70" s="311" t="str">
        <f t="shared" si="21"/>
        <v/>
      </c>
      <c r="X70" s="311" t="str">
        <f t="shared" si="22"/>
        <v/>
      </c>
      <c r="Y70" s="311" t="str">
        <f t="shared" si="22"/>
        <v/>
      </c>
      <c r="Z70" s="311" t="str">
        <f t="shared" si="22"/>
        <v/>
      </c>
      <c r="AA70" s="311" t="str">
        <f t="shared" si="22"/>
        <v/>
      </c>
      <c r="AB70" s="311">
        <f t="shared" si="22"/>
        <v>0</v>
      </c>
      <c r="AC70" s="311">
        <f t="shared" si="22"/>
        <v>0</v>
      </c>
      <c r="AD70" s="311">
        <f t="shared" si="22"/>
        <v>0</v>
      </c>
      <c r="AE70" s="311">
        <f t="shared" si="22"/>
        <v>0</v>
      </c>
      <c r="AF70" s="311">
        <f t="shared" si="22"/>
        <v>0</v>
      </c>
      <c r="AG70" s="311">
        <f t="shared" si="22"/>
        <v>0</v>
      </c>
      <c r="AH70" s="311">
        <f t="shared" si="23"/>
        <v>0</v>
      </c>
      <c r="AI70" s="311">
        <f t="shared" si="23"/>
        <v>0</v>
      </c>
      <c r="AJ70" s="311">
        <f t="shared" si="23"/>
        <v>0</v>
      </c>
      <c r="AK70" s="311">
        <f t="shared" si="23"/>
        <v>0</v>
      </c>
      <c r="AL70" s="311">
        <f t="shared" si="23"/>
        <v>0</v>
      </c>
      <c r="AM70" s="311">
        <f t="shared" si="23"/>
        <v>0</v>
      </c>
      <c r="AN70" s="311">
        <f t="shared" si="23"/>
        <v>0</v>
      </c>
      <c r="AO70" s="311">
        <f t="shared" si="23"/>
        <v>0</v>
      </c>
      <c r="AP70" s="311">
        <f t="shared" si="23"/>
        <v>0</v>
      </c>
      <c r="AQ70" s="311" t="str">
        <f t="shared" si="23"/>
        <v/>
      </c>
      <c r="AR70" s="311" t="str">
        <f t="shared" si="24"/>
        <v/>
      </c>
      <c r="AS70" s="311" t="str">
        <f t="shared" si="24"/>
        <v/>
      </c>
      <c r="AT70" s="311" t="str">
        <f t="shared" si="24"/>
        <v/>
      </c>
      <c r="AU70" s="311" t="str">
        <f t="shared" si="24"/>
        <v/>
      </c>
      <c r="AV70" s="311" t="str">
        <f t="shared" si="24"/>
        <v/>
      </c>
      <c r="AW70" s="311" t="str">
        <f t="shared" si="24"/>
        <v/>
      </c>
      <c r="AX70" s="311" t="str">
        <f t="shared" si="24"/>
        <v/>
      </c>
      <c r="AY70" s="311" t="str">
        <f t="shared" si="24"/>
        <v/>
      </c>
      <c r="AZ70" s="311" t="str">
        <f t="shared" si="24"/>
        <v/>
      </c>
      <c r="BA70" s="311" t="str">
        <f t="shared" si="24"/>
        <v/>
      </c>
      <c r="BB70" s="311" t="str">
        <f t="shared" si="25"/>
        <v/>
      </c>
      <c r="BC70" s="311" t="str">
        <f t="shared" si="25"/>
        <v/>
      </c>
      <c r="BD70" s="311" t="str">
        <f t="shared" si="25"/>
        <v/>
      </c>
      <c r="BE70" s="311" t="str">
        <f t="shared" si="25"/>
        <v/>
      </c>
      <c r="BF70" s="311" t="str">
        <f t="shared" si="25"/>
        <v/>
      </c>
      <c r="BG70" s="311" t="str">
        <f t="shared" si="25"/>
        <v/>
      </c>
      <c r="BH70" s="311" t="str">
        <f t="shared" si="25"/>
        <v/>
      </c>
      <c r="BI70" s="311" t="str">
        <f t="shared" si="25"/>
        <v/>
      </c>
      <c r="BJ70" s="311" t="str">
        <f t="shared" si="25"/>
        <v/>
      </c>
      <c r="BK70" s="311" t="str">
        <f t="shared" si="25"/>
        <v/>
      </c>
      <c r="BL70" s="311" t="str">
        <f t="shared" si="25"/>
        <v/>
      </c>
      <c r="BM70" s="311" t="str">
        <f t="shared" si="25"/>
        <v/>
      </c>
    </row>
    <row r="71" spans="1:65" s="29" customFormat="1">
      <c r="A71" s="459"/>
      <c r="B71" s="273">
        <f t="shared" si="7"/>
        <v>2063</v>
      </c>
      <c r="C71" s="274">
        <f t="shared" ca="1" si="6"/>
        <v>0</v>
      </c>
      <c r="D71" s="311" t="str">
        <f t="shared" si="20"/>
        <v/>
      </c>
      <c r="E71" s="311" t="str">
        <f t="shared" si="20"/>
        <v/>
      </c>
      <c r="F71" s="311" t="str">
        <f t="shared" si="20"/>
        <v/>
      </c>
      <c r="G71" s="311" t="str">
        <f t="shared" si="20"/>
        <v/>
      </c>
      <c r="H71" s="311" t="str">
        <f t="shared" si="20"/>
        <v/>
      </c>
      <c r="I71" s="311" t="str">
        <f t="shared" si="20"/>
        <v/>
      </c>
      <c r="J71" s="311" t="str">
        <f t="shared" si="20"/>
        <v/>
      </c>
      <c r="K71" s="311" t="str">
        <f t="shared" si="20"/>
        <v/>
      </c>
      <c r="L71" s="311" t="str">
        <f t="shared" si="20"/>
        <v/>
      </c>
      <c r="M71" s="311" t="str">
        <f t="shared" si="20"/>
        <v/>
      </c>
      <c r="N71" s="311" t="str">
        <f t="shared" si="21"/>
        <v/>
      </c>
      <c r="O71" s="311" t="str">
        <f t="shared" si="21"/>
        <v/>
      </c>
      <c r="P71" s="311" t="str">
        <f t="shared" si="21"/>
        <v/>
      </c>
      <c r="Q71" s="311" t="str">
        <f t="shared" si="21"/>
        <v/>
      </c>
      <c r="R71" s="311" t="str">
        <f t="shared" si="21"/>
        <v/>
      </c>
      <c r="S71" s="311" t="str">
        <f t="shared" si="21"/>
        <v/>
      </c>
      <c r="T71" s="311" t="str">
        <f t="shared" si="21"/>
        <v/>
      </c>
      <c r="U71" s="311" t="str">
        <f t="shared" si="21"/>
        <v/>
      </c>
      <c r="V71" s="311" t="str">
        <f t="shared" si="21"/>
        <v/>
      </c>
      <c r="W71" s="311" t="str">
        <f t="shared" si="21"/>
        <v/>
      </c>
      <c r="X71" s="311" t="str">
        <f t="shared" si="22"/>
        <v/>
      </c>
      <c r="Y71" s="311" t="str">
        <f t="shared" si="22"/>
        <v/>
      </c>
      <c r="Z71" s="311" t="str">
        <f t="shared" si="22"/>
        <v/>
      </c>
      <c r="AA71" s="311" t="str">
        <f t="shared" si="22"/>
        <v/>
      </c>
      <c r="AB71" s="311" t="str">
        <f t="shared" si="22"/>
        <v/>
      </c>
      <c r="AC71" s="311">
        <f t="shared" si="22"/>
        <v>0</v>
      </c>
      <c r="AD71" s="311">
        <f t="shared" si="22"/>
        <v>0</v>
      </c>
      <c r="AE71" s="311">
        <f t="shared" si="22"/>
        <v>0</v>
      </c>
      <c r="AF71" s="311">
        <f t="shared" si="22"/>
        <v>0</v>
      </c>
      <c r="AG71" s="311">
        <f t="shared" si="22"/>
        <v>0</v>
      </c>
      <c r="AH71" s="311">
        <f t="shared" si="23"/>
        <v>0</v>
      </c>
      <c r="AI71" s="311">
        <f t="shared" si="23"/>
        <v>0</v>
      </c>
      <c r="AJ71" s="311">
        <f t="shared" si="23"/>
        <v>0</v>
      </c>
      <c r="AK71" s="311">
        <f t="shared" si="23"/>
        <v>0</v>
      </c>
      <c r="AL71" s="311">
        <f t="shared" si="23"/>
        <v>0</v>
      </c>
      <c r="AM71" s="311">
        <f t="shared" si="23"/>
        <v>0</v>
      </c>
      <c r="AN71" s="311">
        <f t="shared" si="23"/>
        <v>0</v>
      </c>
      <c r="AO71" s="311">
        <f t="shared" si="23"/>
        <v>0</v>
      </c>
      <c r="AP71" s="311">
        <f t="shared" si="23"/>
        <v>0</v>
      </c>
      <c r="AQ71" s="311">
        <f t="shared" si="23"/>
        <v>0</v>
      </c>
      <c r="AR71" s="311" t="str">
        <f t="shared" si="24"/>
        <v/>
      </c>
      <c r="AS71" s="311" t="str">
        <f t="shared" si="24"/>
        <v/>
      </c>
      <c r="AT71" s="311" t="str">
        <f t="shared" si="24"/>
        <v/>
      </c>
      <c r="AU71" s="311" t="str">
        <f t="shared" si="24"/>
        <v/>
      </c>
      <c r="AV71" s="311" t="str">
        <f t="shared" si="24"/>
        <v/>
      </c>
      <c r="AW71" s="311" t="str">
        <f t="shared" si="24"/>
        <v/>
      </c>
      <c r="AX71" s="311" t="str">
        <f t="shared" si="24"/>
        <v/>
      </c>
      <c r="AY71" s="311" t="str">
        <f t="shared" si="24"/>
        <v/>
      </c>
      <c r="AZ71" s="311" t="str">
        <f t="shared" si="24"/>
        <v/>
      </c>
      <c r="BA71" s="311" t="str">
        <f t="shared" si="24"/>
        <v/>
      </c>
      <c r="BB71" s="311" t="str">
        <f t="shared" si="25"/>
        <v/>
      </c>
      <c r="BC71" s="311" t="str">
        <f t="shared" si="25"/>
        <v/>
      </c>
      <c r="BD71" s="311" t="str">
        <f t="shared" si="25"/>
        <v/>
      </c>
      <c r="BE71" s="311" t="str">
        <f t="shared" si="25"/>
        <v/>
      </c>
      <c r="BF71" s="311" t="str">
        <f t="shared" si="25"/>
        <v/>
      </c>
      <c r="BG71" s="311" t="str">
        <f t="shared" si="25"/>
        <v/>
      </c>
      <c r="BH71" s="311" t="str">
        <f t="shared" si="25"/>
        <v/>
      </c>
      <c r="BI71" s="311" t="str">
        <f t="shared" si="25"/>
        <v/>
      </c>
      <c r="BJ71" s="311" t="str">
        <f t="shared" si="25"/>
        <v/>
      </c>
      <c r="BK71" s="311" t="str">
        <f t="shared" si="25"/>
        <v/>
      </c>
      <c r="BL71" s="311" t="str">
        <f t="shared" si="25"/>
        <v/>
      </c>
      <c r="BM71" s="311" t="str">
        <f t="shared" si="25"/>
        <v/>
      </c>
    </row>
    <row r="72" spans="1:65" s="29" customFormat="1">
      <c r="A72" s="459"/>
      <c r="B72" s="273">
        <f t="shared" si="7"/>
        <v>2064</v>
      </c>
      <c r="C72" s="274">
        <f t="shared" ca="1" si="6"/>
        <v>0</v>
      </c>
      <c r="D72" s="311" t="str">
        <f t="shared" ref="D72:M81" si="26">IF(D$30="","",IF($B72&gt;$B$18,"",IF(AND($B72&gt;=D$30,$B72-D$30&lt;$B$21),D$31/$B$21,"")))</f>
        <v/>
      </c>
      <c r="E72" s="311" t="str">
        <f t="shared" si="26"/>
        <v/>
      </c>
      <c r="F72" s="311" t="str">
        <f t="shared" si="26"/>
        <v/>
      </c>
      <c r="G72" s="311" t="str">
        <f t="shared" si="26"/>
        <v/>
      </c>
      <c r="H72" s="311" t="str">
        <f t="shared" si="26"/>
        <v/>
      </c>
      <c r="I72" s="311" t="str">
        <f t="shared" si="26"/>
        <v/>
      </c>
      <c r="J72" s="311" t="str">
        <f t="shared" si="26"/>
        <v/>
      </c>
      <c r="K72" s="311" t="str">
        <f t="shared" si="26"/>
        <v/>
      </c>
      <c r="L72" s="311" t="str">
        <f t="shared" si="26"/>
        <v/>
      </c>
      <c r="M72" s="311" t="str">
        <f t="shared" si="26"/>
        <v/>
      </c>
      <c r="N72" s="311" t="str">
        <f t="shared" ref="N72:W81" si="27">IF(N$30="","",IF($B72&gt;$B$18,"",IF(AND($B72&gt;=N$30,$B72-N$30&lt;$B$21),N$31/$B$21,"")))</f>
        <v/>
      </c>
      <c r="O72" s="311" t="str">
        <f t="shared" si="27"/>
        <v/>
      </c>
      <c r="P72" s="311" t="str">
        <f t="shared" si="27"/>
        <v/>
      </c>
      <c r="Q72" s="311" t="str">
        <f t="shared" si="27"/>
        <v/>
      </c>
      <c r="R72" s="311" t="str">
        <f t="shared" si="27"/>
        <v/>
      </c>
      <c r="S72" s="311" t="str">
        <f t="shared" si="27"/>
        <v/>
      </c>
      <c r="T72" s="311" t="str">
        <f t="shared" si="27"/>
        <v/>
      </c>
      <c r="U72" s="311" t="str">
        <f t="shared" si="27"/>
        <v/>
      </c>
      <c r="V72" s="311" t="str">
        <f t="shared" si="27"/>
        <v/>
      </c>
      <c r="W72" s="311" t="str">
        <f t="shared" si="27"/>
        <v/>
      </c>
      <c r="X72" s="311" t="str">
        <f t="shared" ref="X72:AG81" si="28">IF(X$30="","",IF($B72&gt;$B$18,"",IF(AND($B72&gt;=X$30,$B72-X$30&lt;$B$21),X$31/$B$21,"")))</f>
        <v/>
      </c>
      <c r="Y72" s="311" t="str">
        <f t="shared" si="28"/>
        <v/>
      </c>
      <c r="Z72" s="311" t="str">
        <f t="shared" si="28"/>
        <v/>
      </c>
      <c r="AA72" s="311" t="str">
        <f t="shared" si="28"/>
        <v/>
      </c>
      <c r="AB72" s="311" t="str">
        <f t="shared" si="28"/>
        <v/>
      </c>
      <c r="AC72" s="311" t="str">
        <f t="shared" si="28"/>
        <v/>
      </c>
      <c r="AD72" s="311">
        <f t="shared" si="28"/>
        <v>0</v>
      </c>
      <c r="AE72" s="311">
        <f t="shared" si="28"/>
        <v>0</v>
      </c>
      <c r="AF72" s="311">
        <f t="shared" si="28"/>
        <v>0</v>
      </c>
      <c r="AG72" s="311">
        <f t="shared" si="28"/>
        <v>0</v>
      </c>
      <c r="AH72" s="311">
        <f t="shared" ref="AH72:AQ81" si="29">IF(AH$30="","",IF($B72&gt;$B$18,"",IF(AND($B72&gt;=AH$30,$B72-AH$30&lt;$B$21),AH$31/$B$21,"")))</f>
        <v>0</v>
      </c>
      <c r="AI72" s="311">
        <f t="shared" si="29"/>
        <v>0</v>
      </c>
      <c r="AJ72" s="311">
        <f t="shared" si="29"/>
        <v>0</v>
      </c>
      <c r="AK72" s="311">
        <f t="shared" si="29"/>
        <v>0</v>
      </c>
      <c r="AL72" s="311">
        <f t="shared" si="29"/>
        <v>0</v>
      </c>
      <c r="AM72" s="311">
        <f t="shared" si="29"/>
        <v>0</v>
      </c>
      <c r="AN72" s="311">
        <f t="shared" si="29"/>
        <v>0</v>
      </c>
      <c r="AO72" s="311">
        <f t="shared" si="29"/>
        <v>0</v>
      </c>
      <c r="AP72" s="311">
        <f t="shared" si="29"/>
        <v>0</v>
      </c>
      <c r="AQ72" s="311">
        <f t="shared" si="29"/>
        <v>0</v>
      </c>
      <c r="AR72" s="311">
        <f t="shared" ref="AR72:BA81" si="30">IF(AR$30="","",IF($B72&gt;$B$18,"",IF(AND($B72&gt;=AR$30,$B72-AR$30&lt;$B$21),AR$31/$B$21,"")))</f>
        <v>0</v>
      </c>
      <c r="AS72" s="311" t="str">
        <f t="shared" si="30"/>
        <v/>
      </c>
      <c r="AT72" s="311" t="str">
        <f t="shared" si="30"/>
        <v/>
      </c>
      <c r="AU72" s="311" t="str">
        <f t="shared" si="30"/>
        <v/>
      </c>
      <c r="AV72" s="311" t="str">
        <f t="shared" si="30"/>
        <v/>
      </c>
      <c r="AW72" s="311" t="str">
        <f t="shared" si="30"/>
        <v/>
      </c>
      <c r="AX72" s="311" t="str">
        <f t="shared" si="30"/>
        <v/>
      </c>
      <c r="AY72" s="311" t="str">
        <f t="shared" si="30"/>
        <v/>
      </c>
      <c r="AZ72" s="311" t="str">
        <f t="shared" si="30"/>
        <v/>
      </c>
      <c r="BA72" s="311" t="str">
        <f t="shared" si="30"/>
        <v/>
      </c>
      <c r="BB72" s="311" t="str">
        <f t="shared" ref="BB72:BM81" si="31">IF(BB$30="","",IF($B72&gt;$B$18,"",IF(AND($B72&gt;=BB$30,$B72-BB$30&lt;$B$21),BB$31/$B$21,"")))</f>
        <v/>
      </c>
      <c r="BC72" s="311" t="str">
        <f t="shared" si="31"/>
        <v/>
      </c>
      <c r="BD72" s="311" t="str">
        <f t="shared" si="31"/>
        <v/>
      </c>
      <c r="BE72" s="311" t="str">
        <f t="shared" si="31"/>
        <v/>
      </c>
      <c r="BF72" s="311" t="str">
        <f t="shared" si="31"/>
        <v/>
      </c>
      <c r="BG72" s="311" t="str">
        <f t="shared" si="31"/>
        <v/>
      </c>
      <c r="BH72" s="311" t="str">
        <f t="shared" si="31"/>
        <v/>
      </c>
      <c r="BI72" s="311" t="str">
        <f t="shared" si="31"/>
        <v/>
      </c>
      <c r="BJ72" s="311" t="str">
        <f t="shared" si="31"/>
        <v/>
      </c>
      <c r="BK72" s="311" t="str">
        <f t="shared" si="31"/>
        <v/>
      </c>
      <c r="BL72" s="311" t="str">
        <f t="shared" si="31"/>
        <v/>
      </c>
      <c r="BM72" s="311" t="str">
        <f t="shared" si="31"/>
        <v/>
      </c>
    </row>
    <row r="73" spans="1:65" s="29" customFormat="1">
      <c r="A73" s="459"/>
      <c r="B73" s="273">
        <f t="shared" si="7"/>
        <v>2065</v>
      </c>
      <c r="C73" s="274">
        <f t="shared" ca="1" si="6"/>
        <v>0</v>
      </c>
      <c r="D73" s="311" t="str">
        <f t="shared" si="26"/>
        <v/>
      </c>
      <c r="E73" s="311" t="str">
        <f t="shared" si="26"/>
        <v/>
      </c>
      <c r="F73" s="311" t="str">
        <f t="shared" si="26"/>
        <v/>
      </c>
      <c r="G73" s="311" t="str">
        <f t="shared" si="26"/>
        <v/>
      </c>
      <c r="H73" s="311" t="str">
        <f t="shared" si="26"/>
        <v/>
      </c>
      <c r="I73" s="311" t="str">
        <f t="shared" si="26"/>
        <v/>
      </c>
      <c r="J73" s="311" t="str">
        <f t="shared" si="26"/>
        <v/>
      </c>
      <c r="K73" s="311" t="str">
        <f t="shared" si="26"/>
        <v/>
      </c>
      <c r="L73" s="311" t="str">
        <f t="shared" si="26"/>
        <v/>
      </c>
      <c r="M73" s="311" t="str">
        <f t="shared" si="26"/>
        <v/>
      </c>
      <c r="N73" s="311" t="str">
        <f t="shared" si="27"/>
        <v/>
      </c>
      <c r="O73" s="311" t="str">
        <f t="shared" si="27"/>
        <v/>
      </c>
      <c r="P73" s="311" t="str">
        <f t="shared" si="27"/>
        <v/>
      </c>
      <c r="Q73" s="311" t="str">
        <f t="shared" si="27"/>
        <v/>
      </c>
      <c r="R73" s="311" t="str">
        <f t="shared" si="27"/>
        <v/>
      </c>
      <c r="S73" s="311" t="str">
        <f t="shared" si="27"/>
        <v/>
      </c>
      <c r="T73" s="311" t="str">
        <f t="shared" si="27"/>
        <v/>
      </c>
      <c r="U73" s="311" t="str">
        <f t="shared" si="27"/>
        <v/>
      </c>
      <c r="V73" s="311" t="str">
        <f t="shared" si="27"/>
        <v/>
      </c>
      <c r="W73" s="311" t="str">
        <f t="shared" si="27"/>
        <v/>
      </c>
      <c r="X73" s="311" t="str">
        <f t="shared" si="28"/>
        <v/>
      </c>
      <c r="Y73" s="311" t="str">
        <f t="shared" si="28"/>
        <v/>
      </c>
      <c r="Z73" s="311" t="str">
        <f t="shared" si="28"/>
        <v/>
      </c>
      <c r="AA73" s="311" t="str">
        <f t="shared" si="28"/>
        <v/>
      </c>
      <c r="AB73" s="311" t="str">
        <f t="shared" si="28"/>
        <v/>
      </c>
      <c r="AC73" s="311" t="str">
        <f t="shared" si="28"/>
        <v/>
      </c>
      <c r="AD73" s="311" t="str">
        <f t="shared" si="28"/>
        <v/>
      </c>
      <c r="AE73" s="311">
        <f t="shared" si="28"/>
        <v>0</v>
      </c>
      <c r="AF73" s="311">
        <f t="shared" si="28"/>
        <v>0</v>
      </c>
      <c r="AG73" s="311">
        <f t="shared" si="28"/>
        <v>0</v>
      </c>
      <c r="AH73" s="311">
        <f t="shared" si="29"/>
        <v>0</v>
      </c>
      <c r="AI73" s="311">
        <f t="shared" si="29"/>
        <v>0</v>
      </c>
      <c r="AJ73" s="311">
        <f t="shared" si="29"/>
        <v>0</v>
      </c>
      <c r="AK73" s="311">
        <f t="shared" si="29"/>
        <v>0</v>
      </c>
      <c r="AL73" s="311">
        <f t="shared" si="29"/>
        <v>0</v>
      </c>
      <c r="AM73" s="311">
        <f t="shared" si="29"/>
        <v>0</v>
      </c>
      <c r="AN73" s="311">
        <f t="shared" si="29"/>
        <v>0</v>
      </c>
      <c r="AO73" s="311">
        <f t="shared" si="29"/>
        <v>0</v>
      </c>
      <c r="AP73" s="311">
        <f t="shared" si="29"/>
        <v>0</v>
      </c>
      <c r="AQ73" s="311">
        <f t="shared" si="29"/>
        <v>0</v>
      </c>
      <c r="AR73" s="311">
        <f t="shared" si="30"/>
        <v>0</v>
      </c>
      <c r="AS73" s="311">
        <f t="shared" si="30"/>
        <v>0</v>
      </c>
      <c r="AT73" s="311" t="str">
        <f t="shared" si="30"/>
        <v/>
      </c>
      <c r="AU73" s="311" t="str">
        <f t="shared" si="30"/>
        <v/>
      </c>
      <c r="AV73" s="311" t="str">
        <f t="shared" si="30"/>
        <v/>
      </c>
      <c r="AW73" s="311" t="str">
        <f t="shared" si="30"/>
        <v/>
      </c>
      <c r="AX73" s="311" t="str">
        <f t="shared" si="30"/>
        <v/>
      </c>
      <c r="AY73" s="311" t="str">
        <f t="shared" si="30"/>
        <v/>
      </c>
      <c r="AZ73" s="311" t="str">
        <f t="shared" si="30"/>
        <v/>
      </c>
      <c r="BA73" s="311" t="str">
        <f t="shared" si="30"/>
        <v/>
      </c>
      <c r="BB73" s="311" t="str">
        <f t="shared" si="31"/>
        <v/>
      </c>
      <c r="BC73" s="311" t="str">
        <f t="shared" si="31"/>
        <v/>
      </c>
      <c r="BD73" s="311" t="str">
        <f t="shared" si="31"/>
        <v/>
      </c>
      <c r="BE73" s="311" t="str">
        <f t="shared" si="31"/>
        <v/>
      </c>
      <c r="BF73" s="311" t="str">
        <f t="shared" si="31"/>
        <v/>
      </c>
      <c r="BG73" s="311" t="str">
        <f t="shared" si="31"/>
        <v/>
      </c>
      <c r="BH73" s="311" t="str">
        <f t="shared" si="31"/>
        <v/>
      </c>
      <c r="BI73" s="311" t="str">
        <f t="shared" si="31"/>
        <v/>
      </c>
      <c r="BJ73" s="311" t="str">
        <f t="shared" si="31"/>
        <v/>
      </c>
      <c r="BK73" s="311" t="str">
        <f t="shared" si="31"/>
        <v/>
      </c>
      <c r="BL73" s="311" t="str">
        <f t="shared" si="31"/>
        <v/>
      </c>
      <c r="BM73" s="311" t="str">
        <f t="shared" si="31"/>
        <v/>
      </c>
    </row>
    <row r="74" spans="1:65" s="29" customFormat="1">
      <c r="A74" s="459"/>
      <c r="B74" s="273">
        <f t="shared" si="7"/>
        <v>2066</v>
      </c>
      <c r="C74" s="274">
        <f t="shared" ca="1" si="6"/>
        <v>0</v>
      </c>
      <c r="D74" s="311" t="str">
        <f t="shared" si="26"/>
        <v/>
      </c>
      <c r="E74" s="311" t="str">
        <f t="shared" si="26"/>
        <v/>
      </c>
      <c r="F74" s="311" t="str">
        <f t="shared" si="26"/>
        <v/>
      </c>
      <c r="G74" s="311" t="str">
        <f t="shared" si="26"/>
        <v/>
      </c>
      <c r="H74" s="311" t="str">
        <f t="shared" si="26"/>
        <v/>
      </c>
      <c r="I74" s="311" t="str">
        <f t="shared" si="26"/>
        <v/>
      </c>
      <c r="J74" s="311" t="str">
        <f t="shared" si="26"/>
        <v/>
      </c>
      <c r="K74" s="311" t="str">
        <f t="shared" si="26"/>
        <v/>
      </c>
      <c r="L74" s="311" t="str">
        <f t="shared" si="26"/>
        <v/>
      </c>
      <c r="M74" s="311" t="str">
        <f t="shared" si="26"/>
        <v/>
      </c>
      <c r="N74" s="311" t="str">
        <f t="shared" si="27"/>
        <v/>
      </c>
      <c r="O74" s="311" t="str">
        <f t="shared" si="27"/>
        <v/>
      </c>
      <c r="P74" s="311" t="str">
        <f t="shared" si="27"/>
        <v/>
      </c>
      <c r="Q74" s="311" t="str">
        <f t="shared" si="27"/>
        <v/>
      </c>
      <c r="R74" s="311" t="str">
        <f t="shared" si="27"/>
        <v/>
      </c>
      <c r="S74" s="311" t="str">
        <f t="shared" si="27"/>
        <v/>
      </c>
      <c r="T74" s="311" t="str">
        <f t="shared" si="27"/>
        <v/>
      </c>
      <c r="U74" s="311" t="str">
        <f t="shared" si="27"/>
        <v/>
      </c>
      <c r="V74" s="311" t="str">
        <f t="shared" si="27"/>
        <v/>
      </c>
      <c r="W74" s="311" t="str">
        <f t="shared" si="27"/>
        <v/>
      </c>
      <c r="X74" s="311" t="str">
        <f t="shared" si="28"/>
        <v/>
      </c>
      <c r="Y74" s="311" t="str">
        <f t="shared" si="28"/>
        <v/>
      </c>
      <c r="Z74" s="311" t="str">
        <f t="shared" si="28"/>
        <v/>
      </c>
      <c r="AA74" s="311" t="str">
        <f t="shared" si="28"/>
        <v/>
      </c>
      <c r="AB74" s="311" t="str">
        <f t="shared" si="28"/>
        <v/>
      </c>
      <c r="AC74" s="311" t="str">
        <f t="shared" si="28"/>
        <v/>
      </c>
      <c r="AD74" s="311" t="str">
        <f t="shared" si="28"/>
        <v/>
      </c>
      <c r="AE74" s="311" t="str">
        <f t="shared" si="28"/>
        <v/>
      </c>
      <c r="AF74" s="311">
        <f t="shared" si="28"/>
        <v>0</v>
      </c>
      <c r="AG74" s="311">
        <f t="shared" si="28"/>
        <v>0</v>
      </c>
      <c r="AH74" s="311">
        <f t="shared" si="29"/>
        <v>0</v>
      </c>
      <c r="AI74" s="311">
        <f t="shared" si="29"/>
        <v>0</v>
      </c>
      <c r="AJ74" s="311">
        <f t="shared" si="29"/>
        <v>0</v>
      </c>
      <c r="AK74" s="311">
        <f t="shared" si="29"/>
        <v>0</v>
      </c>
      <c r="AL74" s="311">
        <f t="shared" si="29"/>
        <v>0</v>
      </c>
      <c r="AM74" s="311">
        <f t="shared" si="29"/>
        <v>0</v>
      </c>
      <c r="AN74" s="311">
        <f t="shared" si="29"/>
        <v>0</v>
      </c>
      <c r="AO74" s="311">
        <f t="shared" si="29"/>
        <v>0</v>
      </c>
      <c r="AP74" s="311">
        <f t="shared" si="29"/>
        <v>0</v>
      </c>
      <c r="AQ74" s="311">
        <f t="shared" si="29"/>
        <v>0</v>
      </c>
      <c r="AR74" s="311">
        <f t="shared" si="30"/>
        <v>0</v>
      </c>
      <c r="AS74" s="311">
        <f t="shared" si="30"/>
        <v>0</v>
      </c>
      <c r="AT74" s="311">
        <f t="shared" si="30"/>
        <v>0</v>
      </c>
      <c r="AU74" s="311" t="str">
        <f t="shared" si="30"/>
        <v/>
      </c>
      <c r="AV74" s="311" t="str">
        <f t="shared" si="30"/>
        <v/>
      </c>
      <c r="AW74" s="311" t="str">
        <f t="shared" si="30"/>
        <v/>
      </c>
      <c r="AX74" s="311" t="str">
        <f t="shared" si="30"/>
        <v/>
      </c>
      <c r="AY74" s="311" t="str">
        <f t="shared" si="30"/>
        <v/>
      </c>
      <c r="AZ74" s="311" t="str">
        <f t="shared" si="30"/>
        <v/>
      </c>
      <c r="BA74" s="311" t="str">
        <f t="shared" si="30"/>
        <v/>
      </c>
      <c r="BB74" s="311" t="str">
        <f t="shared" si="31"/>
        <v/>
      </c>
      <c r="BC74" s="311" t="str">
        <f t="shared" si="31"/>
        <v/>
      </c>
      <c r="BD74" s="311" t="str">
        <f t="shared" si="31"/>
        <v/>
      </c>
      <c r="BE74" s="311" t="str">
        <f t="shared" si="31"/>
        <v/>
      </c>
      <c r="BF74" s="311" t="str">
        <f t="shared" si="31"/>
        <v/>
      </c>
      <c r="BG74" s="311" t="str">
        <f t="shared" si="31"/>
        <v/>
      </c>
      <c r="BH74" s="311" t="str">
        <f t="shared" si="31"/>
        <v/>
      </c>
      <c r="BI74" s="311" t="str">
        <f t="shared" si="31"/>
        <v/>
      </c>
      <c r="BJ74" s="311" t="str">
        <f t="shared" si="31"/>
        <v/>
      </c>
      <c r="BK74" s="311" t="str">
        <f t="shared" si="31"/>
        <v/>
      </c>
      <c r="BL74" s="311" t="str">
        <f t="shared" si="31"/>
        <v/>
      </c>
      <c r="BM74" s="311" t="str">
        <f t="shared" si="31"/>
        <v/>
      </c>
    </row>
    <row r="75" spans="1:65" s="29" customFormat="1">
      <c r="A75" s="459"/>
      <c r="B75" s="273">
        <f t="shared" si="7"/>
        <v>2067</v>
      </c>
      <c r="C75" s="274">
        <f t="shared" ca="1" si="6"/>
        <v>0</v>
      </c>
      <c r="D75" s="311" t="str">
        <f t="shared" si="26"/>
        <v/>
      </c>
      <c r="E75" s="311" t="str">
        <f t="shared" si="26"/>
        <v/>
      </c>
      <c r="F75" s="311" t="str">
        <f t="shared" si="26"/>
        <v/>
      </c>
      <c r="G75" s="311" t="str">
        <f t="shared" si="26"/>
        <v/>
      </c>
      <c r="H75" s="311" t="str">
        <f t="shared" si="26"/>
        <v/>
      </c>
      <c r="I75" s="311" t="str">
        <f t="shared" si="26"/>
        <v/>
      </c>
      <c r="J75" s="311" t="str">
        <f t="shared" si="26"/>
        <v/>
      </c>
      <c r="K75" s="311" t="str">
        <f t="shared" si="26"/>
        <v/>
      </c>
      <c r="L75" s="311" t="str">
        <f t="shared" si="26"/>
        <v/>
      </c>
      <c r="M75" s="311" t="str">
        <f t="shared" si="26"/>
        <v/>
      </c>
      <c r="N75" s="311" t="str">
        <f t="shared" si="27"/>
        <v/>
      </c>
      <c r="O75" s="311" t="str">
        <f t="shared" si="27"/>
        <v/>
      </c>
      <c r="P75" s="311" t="str">
        <f t="shared" si="27"/>
        <v/>
      </c>
      <c r="Q75" s="311" t="str">
        <f t="shared" si="27"/>
        <v/>
      </c>
      <c r="R75" s="311" t="str">
        <f t="shared" si="27"/>
        <v/>
      </c>
      <c r="S75" s="311" t="str">
        <f t="shared" si="27"/>
        <v/>
      </c>
      <c r="T75" s="311" t="str">
        <f t="shared" si="27"/>
        <v/>
      </c>
      <c r="U75" s="311" t="str">
        <f t="shared" si="27"/>
        <v/>
      </c>
      <c r="V75" s="311" t="str">
        <f t="shared" si="27"/>
        <v/>
      </c>
      <c r="W75" s="311" t="str">
        <f t="shared" si="27"/>
        <v/>
      </c>
      <c r="X75" s="311" t="str">
        <f t="shared" si="28"/>
        <v/>
      </c>
      <c r="Y75" s="311" t="str">
        <f t="shared" si="28"/>
        <v/>
      </c>
      <c r="Z75" s="311" t="str">
        <f t="shared" si="28"/>
        <v/>
      </c>
      <c r="AA75" s="311" t="str">
        <f t="shared" si="28"/>
        <v/>
      </c>
      <c r="AB75" s="311" t="str">
        <f t="shared" si="28"/>
        <v/>
      </c>
      <c r="AC75" s="311" t="str">
        <f t="shared" si="28"/>
        <v/>
      </c>
      <c r="AD75" s="311" t="str">
        <f t="shared" si="28"/>
        <v/>
      </c>
      <c r="AE75" s="311" t="str">
        <f t="shared" si="28"/>
        <v/>
      </c>
      <c r="AF75" s="311" t="str">
        <f t="shared" si="28"/>
        <v/>
      </c>
      <c r="AG75" s="311">
        <f t="shared" si="28"/>
        <v>0</v>
      </c>
      <c r="AH75" s="311">
        <f t="shared" si="29"/>
        <v>0</v>
      </c>
      <c r="AI75" s="311">
        <f t="shared" si="29"/>
        <v>0</v>
      </c>
      <c r="AJ75" s="311">
        <f t="shared" si="29"/>
        <v>0</v>
      </c>
      <c r="AK75" s="311">
        <f t="shared" si="29"/>
        <v>0</v>
      </c>
      <c r="AL75" s="311">
        <f t="shared" si="29"/>
        <v>0</v>
      </c>
      <c r="AM75" s="311">
        <f t="shared" si="29"/>
        <v>0</v>
      </c>
      <c r="AN75" s="311">
        <f t="shared" si="29"/>
        <v>0</v>
      </c>
      <c r="AO75" s="311">
        <f t="shared" si="29"/>
        <v>0</v>
      </c>
      <c r="AP75" s="311">
        <f t="shared" si="29"/>
        <v>0</v>
      </c>
      <c r="AQ75" s="311">
        <f t="shared" si="29"/>
        <v>0</v>
      </c>
      <c r="AR75" s="311">
        <f t="shared" si="30"/>
        <v>0</v>
      </c>
      <c r="AS75" s="311">
        <f t="shared" si="30"/>
        <v>0</v>
      </c>
      <c r="AT75" s="311">
        <f t="shared" si="30"/>
        <v>0</v>
      </c>
      <c r="AU75" s="311">
        <f t="shared" si="30"/>
        <v>0</v>
      </c>
      <c r="AV75" s="311" t="str">
        <f t="shared" si="30"/>
        <v/>
      </c>
      <c r="AW75" s="311" t="str">
        <f t="shared" si="30"/>
        <v/>
      </c>
      <c r="AX75" s="311" t="str">
        <f t="shared" si="30"/>
        <v/>
      </c>
      <c r="AY75" s="311" t="str">
        <f t="shared" si="30"/>
        <v/>
      </c>
      <c r="AZ75" s="311" t="str">
        <f t="shared" si="30"/>
        <v/>
      </c>
      <c r="BA75" s="311" t="str">
        <f t="shared" si="30"/>
        <v/>
      </c>
      <c r="BB75" s="311" t="str">
        <f t="shared" si="31"/>
        <v/>
      </c>
      <c r="BC75" s="311" t="str">
        <f t="shared" si="31"/>
        <v/>
      </c>
      <c r="BD75" s="311" t="str">
        <f t="shared" si="31"/>
        <v/>
      </c>
      <c r="BE75" s="311" t="str">
        <f t="shared" si="31"/>
        <v/>
      </c>
      <c r="BF75" s="311" t="str">
        <f t="shared" si="31"/>
        <v/>
      </c>
      <c r="BG75" s="311" t="str">
        <f t="shared" si="31"/>
        <v/>
      </c>
      <c r="BH75" s="311" t="str">
        <f t="shared" si="31"/>
        <v/>
      </c>
      <c r="BI75" s="311" t="str">
        <f t="shared" si="31"/>
        <v/>
      </c>
      <c r="BJ75" s="311" t="str">
        <f t="shared" si="31"/>
        <v/>
      </c>
      <c r="BK75" s="311" t="str">
        <f t="shared" si="31"/>
        <v/>
      </c>
      <c r="BL75" s="311" t="str">
        <f t="shared" si="31"/>
        <v/>
      </c>
      <c r="BM75" s="311" t="str">
        <f t="shared" si="31"/>
        <v/>
      </c>
    </row>
    <row r="76" spans="1:65" s="29" customFormat="1">
      <c r="A76" s="459"/>
      <c r="B76" s="273">
        <f t="shared" si="7"/>
        <v>2068</v>
      </c>
      <c r="C76" s="274">
        <f t="shared" ca="1" si="6"/>
        <v>0</v>
      </c>
      <c r="D76" s="311" t="str">
        <f t="shared" si="26"/>
        <v/>
      </c>
      <c r="E76" s="311" t="str">
        <f t="shared" si="26"/>
        <v/>
      </c>
      <c r="F76" s="311" t="str">
        <f t="shared" si="26"/>
        <v/>
      </c>
      <c r="G76" s="311" t="str">
        <f t="shared" si="26"/>
        <v/>
      </c>
      <c r="H76" s="311" t="str">
        <f t="shared" si="26"/>
        <v/>
      </c>
      <c r="I76" s="311" t="str">
        <f t="shared" si="26"/>
        <v/>
      </c>
      <c r="J76" s="311" t="str">
        <f t="shared" si="26"/>
        <v/>
      </c>
      <c r="K76" s="311" t="str">
        <f t="shared" si="26"/>
        <v/>
      </c>
      <c r="L76" s="311" t="str">
        <f t="shared" si="26"/>
        <v/>
      </c>
      <c r="M76" s="311" t="str">
        <f t="shared" si="26"/>
        <v/>
      </c>
      <c r="N76" s="311" t="str">
        <f t="shared" si="27"/>
        <v/>
      </c>
      <c r="O76" s="311" t="str">
        <f t="shared" si="27"/>
        <v/>
      </c>
      <c r="P76" s="311" t="str">
        <f t="shared" si="27"/>
        <v/>
      </c>
      <c r="Q76" s="311" t="str">
        <f t="shared" si="27"/>
        <v/>
      </c>
      <c r="R76" s="311" t="str">
        <f t="shared" si="27"/>
        <v/>
      </c>
      <c r="S76" s="311" t="str">
        <f t="shared" si="27"/>
        <v/>
      </c>
      <c r="T76" s="311" t="str">
        <f t="shared" si="27"/>
        <v/>
      </c>
      <c r="U76" s="311" t="str">
        <f t="shared" si="27"/>
        <v/>
      </c>
      <c r="V76" s="311" t="str">
        <f t="shared" si="27"/>
        <v/>
      </c>
      <c r="W76" s="311" t="str">
        <f t="shared" si="27"/>
        <v/>
      </c>
      <c r="X76" s="311" t="str">
        <f t="shared" si="28"/>
        <v/>
      </c>
      <c r="Y76" s="311" t="str">
        <f t="shared" si="28"/>
        <v/>
      </c>
      <c r="Z76" s="311" t="str">
        <f t="shared" si="28"/>
        <v/>
      </c>
      <c r="AA76" s="311" t="str">
        <f t="shared" si="28"/>
        <v/>
      </c>
      <c r="AB76" s="311" t="str">
        <f t="shared" si="28"/>
        <v/>
      </c>
      <c r="AC76" s="311" t="str">
        <f t="shared" si="28"/>
        <v/>
      </c>
      <c r="AD76" s="311" t="str">
        <f t="shared" si="28"/>
        <v/>
      </c>
      <c r="AE76" s="311" t="str">
        <f t="shared" si="28"/>
        <v/>
      </c>
      <c r="AF76" s="311" t="str">
        <f t="shared" si="28"/>
        <v/>
      </c>
      <c r="AG76" s="311" t="str">
        <f t="shared" si="28"/>
        <v/>
      </c>
      <c r="AH76" s="311">
        <f t="shared" si="29"/>
        <v>0</v>
      </c>
      <c r="AI76" s="311">
        <f t="shared" si="29"/>
        <v>0</v>
      </c>
      <c r="AJ76" s="311">
        <f t="shared" si="29"/>
        <v>0</v>
      </c>
      <c r="AK76" s="311">
        <f t="shared" si="29"/>
        <v>0</v>
      </c>
      <c r="AL76" s="311">
        <f t="shared" si="29"/>
        <v>0</v>
      </c>
      <c r="AM76" s="311">
        <f t="shared" si="29"/>
        <v>0</v>
      </c>
      <c r="AN76" s="311">
        <f t="shared" si="29"/>
        <v>0</v>
      </c>
      <c r="AO76" s="311">
        <f t="shared" si="29"/>
        <v>0</v>
      </c>
      <c r="AP76" s="311">
        <f t="shared" si="29"/>
        <v>0</v>
      </c>
      <c r="AQ76" s="311">
        <f t="shared" si="29"/>
        <v>0</v>
      </c>
      <c r="AR76" s="311">
        <f t="shared" si="30"/>
        <v>0</v>
      </c>
      <c r="AS76" s="311">
        <f t="shared" si="30"/>
        <v>0</v>
      </c>
      <c r="AT76" s="311">
        <f t="shared" si="30"/>
        <v>0</v>
      </c>
      <c r="AU76" s="311">
        <f t="shared" si="30"/>
        <v>0</v>
      </c>
      <c r="AV76" s="311">
        <f t="shared" si="30"/>
        <v>0</v>
      </c>
      <c r="AW76" s="311" t="str">
        <f t="shared" si="30"/>
        <v/>
      </c>
      <c r="AX76" s="311" t="str">
        <f t="shared" si="30"/>
        <v/>
      </c>
      <c r="AY76" s="311" t="str">
        <f t="shared" si="30"/>
        <v/>
      </c>
      <c r="AZ76" s="311" t="str">
        <f t="shared" si="30"/>
        <v/>
      </c>
      <c r="BA76" s="311" t="str">
        <f t="shared" si="30"/>
        <v/>
      </c>
      <c r="BB76" s="311" t="str">
        <f t="shared" si="31"/>
        <v/>
      </c>
      <c r="BC76" s="311" t="str">
        <f t="shared" si="31"/>
        <v/>
      </c>
      <c r="BD76" s="311" t="str">
        <f t="shared" si="31"/>
        <v/>
      </c>
      <c r="BE76" s="311" t="str">
        <f t="shared" si="31"/>
        <v/>
      </c>
      <c r="BF76" s="311" t="str">
        <f t="shared" si="31"/>
        <v/>
      </c>
      <c r="BG76" s="311" t="str">
        <f t="shared" si="31"/>
        <v/>
      </c>
      <c r="BH76" s="311" t="str">
        <f t="shared" si="31"/>
        <v/>
      </c>
      <c r="BI76" s="311" t="str">
        <f t="shared" si="31"/>
        <v/>
      </c>
      <c r="BJ76" s="311" t="str">
        <f t="shared" si="31"/>
        <v/>
      </c>
      <c r="BK76" s="311" t="str">
        <f t="shared" si="31"/>
        <v/>
      </c>
      <c r="BL76" s="311" t="str">
        <f t="shared" si="31"/>
        <v/>
      </c>
      <c r="BM76" s="311" t="str">
        <f t="shared" si="31"/>
        <v/>
      </c>
    </row>
    <row r="77" spans="1:65" s="29" customFormat="1">
      <c r="A77" s="459"/>
      <c r="B77" s="273">
        <f t="shared" si="7"/>
        <v>2069</v>
      </c>
      <c r="C77" s="274">
        <f t="shared" ca="1" si="6"/>
        <v>0</v>
      </c>
      <c r="D77" s="311" t="str">
        <f t="shared" si="26"/>
        <v/>
      </c>
      <c r="E77" s="311" t="str">
        <f t="shared" si="26"/>
        <v/>
      </c>
      <c r="F77" s="311" t="str">
        <f t="shared" si="26"/>
        <v/>
      </c>
      <c r="G77" s="311" t="str">
        <f t="shared" si="26"/>
        <v/>
      </c>
      <c r="H77" s="311" t="str">
        <f t="shared" si="26"/>
        <v/>
      </c>
      <c r="I77" s="311" t="str">
        <f t="shared" si="26"/>
        <v/>
      </c>
      <c r="J77" s="311" t="str">
        <f t="shared" si="26"/>
        <v/>
      </c>
      <c r="K77" s="311" t="str">
        <f t="shared" si="26"/>
        <v/>
      </c>
      <c r="L77" s="311" t="str">
        <f t="shared" si="26"/>
        <v/>
      </c>
      <c r="M77" s="311" t="str">
        <f t="shared" si="26"/>
        <v/>
      </c>
      <c r="N77" s="311" t="str">
        <f t="shared" si="27"/>
        <v/>
      </c>
      <c r="O77" s="311" t="str">
        <f t="shared" si="27"/>
        <v/>
      </c>
      <c r="P77" s="311" t="str">
        <f t="shared" si="27"/>
        <v/>
      </c>
      <c r="Q77" s="311" t="str">
        <f t="shared" si="27"/>
        <v/>
      </c>
      <c r="R77" s="311" t="str">
        <f t="shared" si="27"/>
        <v/>
      </c>
      <c r="S77" s="311" t="str">
        <f t="shared" si="27"/>
        <v/>
      </c>
      <c r="T77" s="311" t="str">
        <f t="shared" si="27"/>
        <v/>
      </c>
      <c r="U77" s="311" t="str">
        <f t="shared" si="27"/>
        <v/>
      </c>
      <c r="V77" s="311" t="str">
        <f t="shared" si="27"/>
        <v/>
      </c>
      <c r="W77" s="311" t="str">
        <f t="shared" si="27"/>
        <v/>
      </c>
      <c r="X77" s="311" t="str">
        <f t="shared" si="28"/>
        <v/>
      </c>
      <c r="Y77" s="311" t="str">
        <f t="shared" si="28"/>
        <v/>
      </c>
      <c r="Z77" s="311" t="str">
        <f t="shared" si="28"/>
        <v/>
      </c>
      <c r="AA77" s="311" t="str">
        <f t="shared" si="28"/>
        <v/>
      </c>
      <c r="AB77" s="311" t="str">
        <f t="shared" si="28"/>
        <v/>
      </c>
      <c r="AC77" s="311" t="str">
        <f t="shared" si="28"/>
        <v/>
      </c>
      <c r="AD77" s="311" t="str">
        <f t="shared" si="28"/>
        <v/>
      </c>
      <c r="AE77" s="311" t="str">
        <f t="shared" si="28"/>
        <v/>
      </c>
      <c r="AF77" s="311" t="str">
        <f t="shared" si="28"/>
        <v/>
      </c>
      <c r="AG77" s="311" t="str">
        <f t="shared" si="28"/>
        <v/>
      </c>
      <c r="AH77" s="311" t="str">
        <f t="shared" si="29"/>
        <v/>
      </c>
      <c r="AI77" s="311">
        <f t="shared" si="29"/>
        <v>0</v>
      </c>
      <c r="AJ77" s="311">
        <f t="shared" si="29"/>
        <v>0</v>
      </c>
      <c r="AK77" s="311">
        <f t="shared" si="29"/>
        <v>0</v>
      </c>
      <c r="AL77" s="311">
        <f t="shared" si="29"/>
        <v>0</v>
      </c>
      <c r="AM77" s="311">
        <f t="shared" si="29"/>
        <v>0</v>
      </c>
      <c r="AN77" s="311">
        <f t="shared" si="29"/>
        <v>0</v>
      </c>
      <c r="AO77" s="311">
        <f t="shared" si="29"/>
        <v>0</v>
      </c>
      <c r="AP77" s="311">
        <f t="shared" si="29"/>
        <v>0</v>
      </c>
      <c r="AQ77" s="311">
        <f t="shared" si="29"/>
        <v>0</v>
      </c>
      <c r="AR77" s="311">
        <f t="shared" si="30"/>
        <v>0</v>
      </c>
      <c r="AS77" s="311">
        <f t="shared" si="30"/>
        <v>0</v>
      </c>
      <c r="AT77" s="311">
        <f t="shared" si="30"/>
        <v>0</v>
      </c>
      <c r="AU77" s="311">
        <f t="shared" si="30"/>
        <v>0</v>
      </c>
      <c r="AV77" s="311">
        <f t="shared" si="30"/>
        <v>0</v>
      </c>
      <c r="AW77" s="311">
        <f t="shared" si="30"/>
        <v>0</v>
      </c>
      <c r="AX77" s="311" t="str">
        <f t="shared" si="30"/>
        <v/>
      </c>
      <c r="AY77" s="311" t="str">
        <f t="shared" si="30"/>
        <v/>
      </c>
      <c r="AZ77" s="311" t="str">
        <f t="shared" si="30"/>
        <v/>
      </c>
      <c r="BA77" s="311" t="str">
        <f t="shared" si="30"/>
        <v/>
      </c>
      <c r="BB77" s="311" t="str">
        <f t="shared" si="31"/>
        <v/>
      </c>
      <c r="BC77" s="311" t="str">
        <f t="shared" si="31"/>
        <v/>
      </c>
      <c r="BD77" s="311" t="str">
        <f t="shared" si="31"/>
        <v/>
      </c>
      <c r="BE77" s="311" t="str">
        <f t="shared" si="31"/>
        <v/>
      </c>
      <c r="BF77" s="311" t="str">
        <f t="shared" si="31"/>
        <v/>
      </c>
      <c r="BG77" s="311" t="str">
        <f t="shared" si="31"/>
        <v/>
      </c>
      <c r="BH77" s="311" t="str">
        <f t="shared" si="31"/>
        <v/>
      </c>
      <c r="BI77" s="311" t="str">
        <f t="shared" si="31"/>
        <v/>
      </c>
      <c r="BJ77" s="311" t="str">
        <f t="shared" si="31"/>
        <v/>
      </c>
      <c r="BK77" s="311" t="str">
        <f t="shared" si="31"/>
        <v/>
      </c>
      <c r="BL77" s="311" t="str">
        <f t="shared" si="31"/>
        <v/>
      </c>
      <c r="BM77" s="311" t="str">
        <f t="shared" si="31"/>
        <v/>
      </c>
    </row>
    <row r="78" spans="1:65" s="29" customFormat="1">
      <c r="A78" s="459"/>
      <c r="B78" s="273">
        <f t="shared" si="7"/>
        <v>2070</v>
      </c>
      <c r="C78" s="274">
        <f t="shared" ca="1" si="6"/>
        <v>0</v>
      </c>
      <c r="D78" s="311" t="str">
        <f t="shared" si="26"/>
        <v/>
      </c>
      <c r="E78" s="311" t="str">
        <f t="shared" si="26"/>
        <v/>
      </c>
      <c r="F78" s="311" t="str">
        <f t="shared" si="26"/>
        <v/>
      </c>
      <c r="G78" s="311" t="str">
        <f t="shared" si="26"/>
        <v/>
      </c>
      <c r="H78" s="311" t="str">
        <f t="shared" si="26"/>
        <v/>
      </c>
      <c r="I78" s="311" t="str">
        <f t="shared" si="26"/>
        <v/>
      </c>
      <c r="J78" s="311" t="str">
        <f t="shared" si="26"/>
        <v/>
      </c>
      <c r="K78" s="311" t="str">
        <f t="shared" si="26"/>
        <v/>
      </c>
      <c r="L78" s="311" t="str">
        <f t="shared" si="26"/>
        <v/>
      </c>
      <c r="M78" s="311" t="str">
        <f t="shared" si="26"/>
        <v/>
      </c>
      <c r="N78" s="311" t="str">
        <f t="shared" si="27"/>
        <v/>
      </c>
      <c r="O78" s="311" t="str">
        <f t="shared" si="27"/>
        <v/>
      </c>
      <c r="P78" s="311" t="str">
        <f t="shared" si="27"/>
        <v/>
      </c>
      <c r="Q78" s="311" t="str">
        <f t="shared" si="27"/>
        <v/>
      </c>
      <c r="R78" s="311" t="str">
        <f t="shared" si="27"/>
        <v/>
      </c>
      <c r="S78" s="311" t="str">
        <f t="shared" si="27"/>
        <v/>
      </c>
      <c r="T78" s="311" t="str">
        <f t="shared" si="27"/>
        <v/>
      </c>
      <c r="U78" s="311" t="str">
        <f t="shared" si="27"/>
        <v/>
      </c>
      <c r="V78" s="311" t="str">
        <f t="shared" si="27"/>
        <v/>
      </c>
      <c r="W78" s="311" t="str">
        <f t="shared" si="27"/>
        <v/>
      </c>
      <c r="X78" s="311" t="str">
        <f t="shared" si="28"/>
        <v/>
      </c>
      <c r="Y78" s="311" t="str">
        <f t="shared" si="28"/>
        <v/>
      </c>
      <c r="Z78" s="311" t="str">
        <f t="shared" si="28"/>
        <v/>
      </c>
      <c r="AA78" s="311" t="str">
        <f t="shared" si="28"/>
        <v/>
      </c>
      <c r="AB78" s="311" t="str">
        <f t="shared" si="28"/>
        <v/>
      </c>
      <c r="AC78" s="311" t="str">
        <f t="shared" si="28"/>
        <v/>
      </c>
      <c r="AD78" s="311" t="str">
        <f t="shared" si="28"/>
        <v/>
      </c>
      <c r="AE78" s="311" t="str">
        <f t="shared" si="28"/>
        <v/>
      </c>
      <c r="AF78" s="311" t="str">
        <f t="shared" si="28"/>
        <v/>
      </c>
      <c r="AG78" s="311" t="str">
        <f t="shared" si="28"/>
        <v/>
      </c>
      <c r="AH78" s="311" t="str">
        <f t="shared" si="29"/>
        <v/>
      </c>
      <c r="AI78" s="311" t="str">
        <f t="shared" si="29"/>
        <v/>
      </c>
      <c r="AJ78" s="311">
        <f t="shared" si="29"/>
        <v>0</v>
      </c>
      <c r="AK78" s="311">
        <f t="shared" si="29"/>
        <v>0</v>
      </c>
      <c r="AL78" s="311">
        <f t="shared" si="29"/>
        <v>0</v>
      </c>
      <c r="AM78" s="311">
        <f t="shared" si="29"/>
        <v>0</v>
      </c>
      <c r="AN78" s="311">
        <f t="shared" si="29"/>
        <v>0</v>
      </c>
      <c r="AO78" s="311">
        <f t="shared" si="29"/>
        <v>0</v>
      </c>
      <c r="AP78" s="311">
        <f t="shared" si="29"/>
        <v>0</v>
      </c>
      <c r="AQ78" s="311">
        <f t="shared" si="29"/>
        <v>0</v>
      </c>
      <c r="AR78" s="311">
        <f t="shared" si="30"/>
        <v>0</v>
      </c>
      <c r="AS78" s="311">
        <f t="shared" si="30"/>
        <v>0</v>
      </c>
      <c r="AT78" s="311">
        <f t="shared" si="30"/>
        <v>0</v>
      </c>
      <c r="AU78" s="311">
        <f t="shared" si="30"/>
        <v>0</v>
      </c>
      <c r="AV78" s="311">
        <f t="shared" si="30"/>
        <v>0</v>
      </c>
      <c r="AW78" s="311">
        <f t="shared" si="30"/>
        <v>0</v>
      </c>
      <c r="AX78" s="311">
        <f t="shared" si="30"/>
        <v>0</v>
      </c>
      <c r="AY78" s="311" t="str">
        <f t="shared" si="30"/>
        <v/>
      </c>
      <c r="AZ78" s="311" t="str">
        <f t="shared" si="30"/>
        <v/>
      </c>
      <c r="BA78" s="311" t="str">
        <f t="shared" si="30"/>
        <v/>
      </c>
      <c r="BB78" s="311" t="str">
        <f t="shared" si="31"/>
        <v/>
      </c>
      <c r="BC78" s="311" t="str">
        <f t="shared" si="31"/>
        <v/>
      </c>
      <c r="BD78" s="311" t="str">
        <f t="shared" si="31"/>
        <v/>
      </c>
      <c r="BE78" s="311" t="str">
        <f t="shared" si="31"/>
        <v/>
      </c>
      <c r="BF78" s="311" t="str">
        <f t="shared" si="31"/>
        <v/>
      </c>
      <c r="BG78" s="311" t="str">
        <f t="shared" si="31"/>
        <v/>
      </c>
      <c r="BH78" s="311" t="str">
        <f t="shared" si="31"/>
        <v/>
      </c>
      <c r="BI78" s="311" t="str">
        <f t="shared" si="31"/>
        <v/>
      </c>
      <c r="BJ78" s="311" t="str">
        <f t="shared" si="31"/>
        <v/>
      </c>
      <c r="BK78" s="311" t="str">
        <f t="shared" si="31"/>
        <v/>
      </c>
      <c r="BL78" s="311" t="str">
        <f t="shared" si="31"/>
        <v/>
      </c>
      <c r="BM78" s="311" t="str">
        <f t="shared" si="31"/>
        <v/>
      </c>
    </row>
    <row r="79" spans="1:65" s="29" customFormat="1">
      <c r="A79" s="459"/>
      <c r="B79" s="273">
        <f t="shared" si="7"/>
        <v>2071</v>
      </c>
      <c r="C79" s="274">
        <f t="shared" ca="1" si="6"/>
        <v>0</v>
      </c>
      <c r="D79" s="311" t="str">
        <f t="shared" si="26"/>
        <v/>
      </c>
      <c r="E79" s="311" t="str">
        <f t="shared" si="26"/>
        <v/>
      </c>
      <c r="F79" s="311" t="str">
        <f t="shared" si="26"/>
        <v/>
      </c>
      <c r="G79" s="311" t="str">
        <f t="shared" si="26"/>
        <v/>
      </c>
      <c r="H79" s="311" t="str">
        <f t="shared" si="26"/>
        <v/>
      </c>
      <c r="I79" s="311" t="str">
        <f t="shared" si="26"/>
        <v/>
      </c>
      <c r="J79" s="311" t="str">
        <f t="shared" si="26"/>
        <v/>
      </c>
      <c r="K79" s="311" t="str">
        <f t="shared" si="26"/>
        <v/>
      </c>
      <c r="L79" s="311" t="str">
        <f t="shared" si="26"/>
        <v/>
      </c>
      <c r="M79" s="311" t="str">
        <f t="shared" si="26"/>
        <v/>
      </c>
      <c r="N79" s="311" t="str">
        <f t="shared" si="27"/>
        <v/>
      </c>
      <c r="O79" s="311" t="str">
        <f t="shared" si="27"/>
        <v/>
      </c>
      <c r="P79" s="311" t="str">
        <f t="shared" si="27"/>
        <v/>
      </c>
      <c r="Q79" s="311" t="str">
        <f t="shared" si="27"/>
        <v/>
      </c>
      <c r="R79" s="311" t="str">
        <f t="shared" si="27"/>
        <v/>
      </c>
      <c r="S79" s="311" t="str">
        <f t="shared" si="27"/>
        <v/>
      </c>
      <c r="T79" s="311" t="str">
        <f t="shared" si="27"/>
        <v/>
      </c>
      <c r="U79" s="311" t="str">
        <f t="shared" si="27"/>
        <v/>
      </c>
      <c r="V79" s="311" t="str">
        <f t="shared" si="27"/>
        <v/>
      </c>
      <c r="W79" s="311" t="str">
        <f t="shared" si="27"/>
        <v/>
      </c>
      <c r="X79" s="311" t="str">
        <f t="shared" si="28"/>
        <v/>
      </c>
      <c r="Y79" s="311" t="str">
        <f t="shared" si="28"/>
        <v/>
      </c>
      <c r="Z79" s="311" t="str">
        <f t="shared" si="28"/>
        <v/>
      </c>
      <c r="AA79" s="311" t="str">
        <f t="shared" si="28"/>
        <v/>
      </c>
      <c r="AB79" s="311" t="str">
        <f t="shared" si="28"/>
        <v/>
      </c>
      <c r="AC79" s="311" t="str">
        <f t="shared" si="28"/>
        <v/>
      </c>
      <c r="AD79" s="311" t="str">
        <f t="shared" si="28"/>
        <v/>
      </c>
      <c r="AE79" s="311" t="str">
        <f t="shared" si="28"/>
        <v/>
      </c>
      <c r="AF79" s="311" t="str">
        <f t="shared" si="28"/>
        <v/>
      </c>
      <c r="AG79" s="311" t="str">
        <f t="shared" si="28"/>
        <v/>
      </c>
      <c r="AH79" s="311" t="str">
        <f t="shared" si="29"/>
        <v/>
      </c>
      <c r="AI79" s="311" t="str">
        <f t="shared" si="29"/>
        <v/>
      </c>
      <c r="AJ79" s="311" t="str">
        <f t="shared" si="29"/>
        <v/>
      </c>
      <c r="AK79" s="311">
        <f t="shared" si="29"/>
        <v>0</v>
      </c>
      <c r="AL79" s="311">
        <f t="shared" si="29"/>
        <v>0</v>
      </c>
      <c r="AM79" s="311">
        <f t="shared" si="29"/>
        <v>0</v>
      </c>
      <c r="AN79" s="311">
        <f t="shared" si="29"/>
        <v>0</v>
      </c>
      <c r="AO79" s="311">
        <f t="shared" si="29"/>
        <v>0</v>
      </c>
      <c r="AP79" s="311">
        <f t="shared" si="29"/>
        <v>0</v>
      </c>
      <c r="AQ79" s="311">
        <f t="shared" si="29"/>
        <v>0</v>
      </c>
      <c r="AR79" s="311">
        <f t="shared" si="30"/>
        <v>0</v>
      </c>
      <c r="AS79" s="311">
        <f t="shared" si="30"/>
        <v>0</v>
      </c>
      <c r="AT79" s="311">
        <f t="shared" si="30"/>
        <v>0</v>
      </c>
      <c r="AU79" s="311">
        <f t="shared" si="30"/>
        <v>0</v>
      </c>
      <c r="AV79" s="311">
        <f t="shared" si="30"/>
        <v>0</v>
      </c>
      <c r="AW79" s="311">
        <f t="shared" si="30"/>
        <v>0</v>
      </c>
      <c r="AX79" s="311">
        <f t="shared" si="30"/>
        <v>0</v>
      </c>
      <c r="AY79" s="311">
        <f t="shared" si="30"/>
        <v>0</v>
      </c>
      <c r="AZ79" s="311" t="str">
        <f t="shared" si="30"/>
        <v/>
      </c>
      <c r="BA79" s="311" t="str">
        <f t="shared" si="30"/>
        <v/>
      </c>
      <c r="BB79" s="311" t="str">
        <f t="shared" si="31"/>
        <v/>
      </c>
      <c r="BC79" s="311" t="str">
        <f t="shared" si="31"/>
        <v/>
      </c>
      <c r="BD79" s="311" t="str">
        <f t="shared" si="31"/>
        <v/>
      </c>
      <c r="BE79" s="311" t="str">
        <f t="shared" si="31"/>
        <v/>
      </c>
      <c r="BF79" s="311" t="str">
        <f t="shared" si="31"/>
        <v/>
      </c>
      <c r="BG79" s="311" t="str">
        <f t="shared" si="31"/>
        <v/>
      </c>
      <c r="BH79" s="311" t="str">
        <f t="shared" si="31"/>
        <v/>
      </c>
      <c r="BI79" s="311" t="str">
        <f t="shared" si="31"/>
        <v/>
      </c>
      <c r="BJ79" s="311" t="str">
        <f t="shared" si="31"/>
        <v/>
      </c>
      <c r="BK79" s="311" t="str">
        <f t="shared" si="31"/>
        <v/>
      </c>
      <c r="BL79" s="311" t="str">
        <f t="shared" si="31"/>
        <v/>
      </c>
      <c r="BM79" s="311" t="str">
        <f t="shared" si="31"/>
        <v/>
      </c>
    </row>
    <row r="80" spans="1:65" s="29" customFormat="1">
      <c r="A80" s="459"/>
      <c r="B80" s="273">
        <f t="shared" si="7"/>
        <v>2072</v>
      </c>
      <c r="C80" s="274">
        <f t="shared" ca="1" si="6"/>
        <v>0</v>
      </c>
      <c r="D80" s="311" t="str">
        <f t="shared" si="26"/>
        <v/>
      </c>
      <c r="E80" s="311" t="str">
        <f t="shared" si="26"/>
        <v/>
      </c>
      <c r="F80" s="311" t="str">
        <f t="shared" si="26"/>
        <v/>
      </c>
      <c r="G80" s="311" t="str">
        <f t="shared" si="26"/>
        <v/>
      </c>
      <c r="H80" s="311" t="str">
        <f t="shared" si="26"/>
        <v/>
      </c>
      <c r="I80" s="311" t="str">
        <f t="shared" si="26"/>
        <v/>
      </c>
      <c r="J80" s="311" t="str">
        <f t="shared" si="26"/>
        <v/>
      </c>
      <c r="K80" s="311" t="str">
        <f t="shared" si="26"/>
        <v/>
      </c>
      <c r="L80" s="311" t="str">
        <f t="shared" si="26"/>
        <v/>
      </c>
      <c r="M80" s="311" t="str">
        <f t="shared" si="26"/>
        <v/>
      </c>
      <c r="N80" s="311" t="str">
        <f t="shared" si="27"/>
        <v/>
      </c>
      <c r="O80" s="311" t="str">
        <f t="shared" si="27"/>
        <v/>
      </c>
      <c r="P80" s="311" t="str">
        <f t="shared" si="27"/>
        <v/>
      </c>
      <c r="Q80" s="311" t="str">
        <f t="shared" si="27"/>
        <v/>
      </c>
      <c r="R80" s="311" t="str">
        <f t="shared" si="27"/>
        <v/>
      </c>
      <c r="S80" s="311" t="str">
        <f t="shared" si="27"/>
        <v/>
      </c>
      <c r="T80" s="311" t="str">
        <f t="shared" si="27"/>
        <v/>
      </c>
      <c r="U80" s="311" t="str">
        <f t="shared" si="27"/>
        <v/>
      </c>
      <c r="V80" s="311" t="str">
        <f t="shared" si="27"/>
        <v/>
      </c>
      <c r="W80" s="311" t="str">
        <f t="shared" si="27"/>
        <v/>
      </c>
      <c r="X80" s="311" t="str">
        <f t="shared" si="28"/>
        <v/>
      </c>
      <c r="Y80" s="311" t="str">
        <f t="shared" si="28"/>
        <v/>
      </c>
      <c r="Z80" s="311" t="str">
        <f t="shared" si="28"/>
        <v/>
      </c>
      <c r="AA80" s="311" t="str">
        <f t="shared" si="28"/>
        <v/>
      </c>
      <c r="AB80" s="311" t="str">
        <f t="shared" si="28"/>
        <v/>
      </c>
      <c r="AC80" s="311" t="str">
        <f t="shared" si="28"/>
        <v/>
      </c>
      <c r="AD80" s="311" t="str">
        <f t="shared" si="28"/>
        <v/>
      </c>
      <c r="AE80" s="311" t="str">
        <f t="shared" si="28"/>
        <v/>
      </c>
      <c r="AF80" s="311" t="str">
        <f t="shared" si="28"/>
        <v/>
      </c>
      <c r="AG80" s="311" t="str">
        <f t="shared" si="28"/>
        <v/>
      </c>
      <c r="AH80" s="311" t="str">
        <f t="shared" si="29"/>
        <v/>
      </c>
      <c r="AI80" s="311" t="str">
        <f t="shared" si="29"/>
        <v/>
      </c>
      <c r="AJ80" s="311" t="str">
        <f t="shared" si="29"/>
        <v/>
      </c>
      <c r="AK80" s="311" t="str">
        <f t="shared" si="29"/>
        <v/>
      </c>
      <c r="AL80" s="311">
        <f t="shared" si="29"/>
        <v>0</v>
      </c>
      <c r="AM80" s="311">
        <f t="shared" si="29"/>
        <v>0</v>
      </c>
      <c r="AN80" s="311">
        <f t="shared" si="29"/>
        <v>0</v>
      </c>
      <c r="AO80" s="311">
        <f t="shared" si="29"/>
        <v>0</v>
      </c>
      <c r="AP80" s="311">
        <f t="shared" si="29"/>
        <v>0</v>
      </c>
      <c r="AQ80" s="311">
        <f t="shared" si="29"/>
        <v>0</v>
      </c>
      <c r="AR80" s="311">
        <f t="shared" si="30"/>
        <v>0</v>
      </c>
      <c r="AS80" s="311">
        <f t="shared" si="30"/>
        <v>0</v>
      </c>
      <c r="AT80" s="311">
        <f t="shared" si="30"/>
        <v>0</v>
      </c>
      <c r="AU80" s="311">
        <f t="shared" si="30"/>
        <v>0</v>
      </c>
      <c r="AV80" s="311">
        <f t="shared" si="30"/>
        <v>0</v>
      </c>
      <c r="AW80" s="311">
        <f t="shared" si="30"/>
        <v>0</v>
      </c>
      <c r="AX80" s="311">
        <f t="shared" si="30"/>
        <v>0</v>
      </c>
      <c r="AY80" s="311">
        <f t="shared" si="30"/>
        <v>0</v>
      </c>
      <c r="AZ80" s="311">
        <f t="shared" si="30"/>
        <v>0</v>
      </c>
      <c r="BA80" s="311" t="str">
        <f t="shared" si="30"/>
        <v/>
      </c>
      <c r="BB80" s="311" t="str">
        <f t="shared" si="31"/>
        <v/>
      </c>
      <c r="BC80" s="311" t="str">
        <f t="shared" si="31"/>
        <v/>
      </c>
      <c r="BD80" s="311" t="str">
        <f t="shared" si="31"/>
        <v/>
      </c>
      <c r="BE80" s="311" t="str">
        <f t="shared" si="31"/>
        <v/>
      </c>
      <c r="BF80" s="311" t="str">
        <f t="shared" si="31"/>
        <v/>
      </c>
      <c r="BG80" s="311" t="str">
        <f t="shared" si="31"/>
        <v/>
      </c>
      <c r="BH80" s="311" t="str">
        <f t="shared" si="31"/>
        <v/>
      </c>
      <c r="BI80" s="311" t="str">
        <f t="shared" si="31"/>
        <v/>
      </c>
      <c r="BJ80" s="311" t="str">
        <f t="shared" si="31"/>
        <v/>
      </c>
      <c r="BK80" s="311" t="str">
        <f t="shared" si="31"/>
        <v/>
      </c>
      <c r="BL80" s="311" t="str">
        <f t="shared" si="31"/>
        <v/>
      </c>
      <c r="BM80" s="311" t="str">
        <f t="shared" si="31"/>
        <v/>
      </c>
    </row>
    <row r="81" spans="1:65" s="29" customFormat="1">
      <c r="A81" s="459"/>
      <c r="B81" s="273">
        <f t="shared" si="7"/>
        <v>2073</v>
      </c>
      <c r="C81" s="274">
        <f t="shared" ca="1" si="6"/>
        <v>0</v>
      </c>
      <c r="D81" s="311" t="str">
        <f t="shared" si="26"/>
        <v/>
      </c>
      <c r="E81" s="311" t="str">
        <f t="shared" si="26"/>
        <v/>
      </c>
      <c r="F81" s="311" t="str">
        <f t="shared" si="26"/>
        <v/>
      </c>
      <c r="G81" s="311" t="str">
        <f t="shared" si="26"/>
        <v/>
      </c>
      <c r="H81" s="311" t="str">
        <f t="shared" si="26"/>
        <v/>
      </c>
      <c r="I81" s="311" t="str">
        <f t="shared" si="26"/>
        <v/>
      </c>
      <c r="J81" s="311" t="str">
        <f t="shared" si="26"/>
        <v/>
      </c>
      <c r="K81" s="311" t="str">
        <f t="shared" si="26"/>
        <v/>
      </c>
      <c r="L81" s="311" t="str">
        <f t="shared" si="26"/>
        <v/>
      </c>
      <c r="M81" s="311" t="str">
        <f t="shared" si="26"/>
        <v/>
      </c>
      <c r="N81" s="311" t="str">
        <f t="shared" si="27"/>
        <v/>
      </c>
      <c r="O81" s="311" t="str">
        <f t="shared" si="27"/>
        <v/>
      </c>
      <c r="P81" s="311" t="str">
        <f t="shared" si="27"/>
        <v/>
      </c>
      <c r="Q81" s="311" t="str">
        <f t="shared" si="27"/>
        <v/>
      </c>
      <c r="R81" s="311" t="str">
        <f t="shared" si="27"/>
        <v/>
      </c>
      <c r="S81" s="311" t="str">
        <f t="shared" si="27"/>
        <v/>
      </c>
      <c r="T81" s="311" t="str">
        <f t="shared" si="27"/>
        <v/>
      </c>
      <c r="U81" s="311" t="str">
        <f t="shared" si="27"/>
        <v/>
      </c>
      <c r="V81" s="311" t="str">
        <f t="shared" si="27"/>
        <v/>
      </c>
      <c r="W81" s="311" t="str">
        <f t="shared" si="27"/>
        <v/>
      </c>
      <c r="X81" s="311" t="str">
        <f t="shared" si="28"/>
        <v/>
      </c>
      <c r="Y81" s="311" t="str">
        <f t="shared" si="28"/>
        <v/>
      </c>
      <c r="Z81" s="311" t="str">
        <f t="shared" si="28"/>
        <v/>
      </c>
      <c r="AA81" s="311" t="str">
        <f t="shared" si="28"/>
        <v/>
      </c>
      <c r="AB81" s="311" t="str">
        <f t="shared" si="28"/>
        <v/>
      </c>
      <c r="AC81" s="311" t="str">
        <f t="shared" si="28"/>
        <v/>
      </c>
      <c r="AD81" s="311" t="str">
        <f t="shared" si="28"/>
        <v/>
      </c>
      <c r="AE81" s="311" t="str">
        <f t="shared" si="28"/>
        <v/>
      </c>
      <c r="AF81" s="311" t="str">
        <f t="shared" si="28"/>
        <v/>
      </c>
      <c r="AG81" s="311" t="str">
        <f t="shared" si="28"/>
        <v/>
      </c>
      <c r="AH81" s="311" t="str">
        <f t="shared" si="29"/>
        <v/>
      </c>
      <c r="AI81" s="311" t="str">
        <f t="shared" si="29"/>
        <v/>
      </c>
      <c r="AJ81" s="311" t="str">
        <f t="shared" si="29"/>
        <v/>
      </c>
      <c r="AK81" s="311" t="str">
        <f t="shared" si="29"/>
        <v/>
      </c>
      <c r="AL81" s="311" t="str">
        <f t="shared" si="29"/>
        <v/>
      </c>
      <c r="AM81" s="311">
        <f t="shared" si="29"/>
        <v>0</v>
      </c>
      <c r="AN81" s="311">
        <f t="shared" si="29"/>
        <v>0</v>
      </c>
      <c r="AO81" s="311">
        <f t="shared" si="29"/>
        <v>0</v>
      </c>
      <c r="AP81" s="311">
        <f t="shared" si="29"/>
        <v>0</v>
      </c>
      <c r="AQ81" s="311">
        <f t="shared" si="29"/>
        <v>0</v>
      </c>
      <c r="AR81" s="311">
        <f t="shared" si="30"/>
        <v>0</v>
      </c>
      <c r="AS81" s="311">
        <f t="shared" si="30"/>
        <v>0</v>
      </c>
      <c r="AT81" s="311">
        <f t="shared" si="30"/>
        <v>0</v>
      </c>
      <c r="AU81" s="311">
        <f t="shared" si="30"/>
        <v>0</v>
      </c>
      <c r="AV81" s="311">
        <f t="shared" si="30"/>
        <v>0</v>
      </c>
      <c r="AW81" s="311">
        <f t="shared" si="30"/>
        <v>0</v>
      </c>
      <c r="AX81" s="311">
        <f t="shared" si="30"/>
        <v>0</v>
      </c>
      <c r="AY81" s="311">
        <f t="shared" si="30"/>
        <v>0</v>
      </c>
      <c r="AZ81" s="311">
        <f t="shared" si="30"/>
        <v>0</v>
      </c>
      <c r="BA81" s="311">
        <f t="shared" si="30"/>
        <v>0</v>
      </c>
      <c r="BB81" s="311" t="str">
        <f t="shared" si="31"/>
        <v/>
      </c>
      <c r="BC81" s="311" t="str">
        <f t="shared" si="31"/>
        <v/>
      </c>
      <c r="BD81" s="311" t="str">
        <f t="shared" si="31"/>
        <v/>
      </c>
      <c r="BE81" s="311" t="str">
        <f t="shared" si="31"/>
        <v/>
      </c>
      <c r="BF81" s="311" t="str">
        <f t="shared" si="31"/>
        <v/>
      </c>
      <c r="BG81" s="311" t="str">
        <f t="shared" si="31"/>
        <v/>
      </c>
      <c r="BH81" s="311" t="str">
        <f t="shared" si="31"/>
        <v/>
      </c>
      <c r="BI81" s="311" t="str">
        <f t="shared" si="31"/>
        <v/>
      </c>
      <c r="BJ81" s="311" t="str">
        <f t="shared" si="31"/>
        <v/>
      </c>
      <c r="BK81" s="311" t="str">
        <f t="shared" si="31"/>
        <v/>
      </c>
      <c r="BL81" s="311" t="str">
        <f t="shared" si="31"/>
        <v/>
      </c>
      <c r="BM81" s="311" t="str">
        <f t="shared" si="31"/>
        <v/>
      </c>
    </row>
    <row r="82" spans="1:65" s="29" customFormat="1">
      <c r="A82" s="459"/>
      <c r="B82" s="273">
        <f t="shared" si="7"/>
        <v>2074</v>
      </c>
      <c r="C82" s="274">
        <f t="shared" ca="1" si="6"/>
        <v>0</v>
      </c>
      <c r="D82" s="311" t="str">
        <f t="shared" ref="D82:M93" si="32">IF(D$30="","",IF($B82&gt;$B$18,"",IF(AND($B82&gt;=D$30,$B82-D$30&lt;$B$21),D$31/$B$21,"")))</f>
        <v/>
      </c>
      <c r="E82" s="311" t="str">
        <f t="shared" si="32"/>
        <v/>
      </c>
      <c r="F82" s="311" t="str">
        <f t="shared" si="32"/>
        <v/>
      </c>
      <c r="G82" s="311" t="str">
        <f t="shared" si="32"/>
        <v/>
      </c>
      <c r="H82" s="311" t="str">
        <f t="shared" si="32"/>
        <v/>
      </c>
      <c r="I82" s="311" t="str">
        <f t="shared" si="32"/>
        <v/>
      </c>
      <c r="J82" s="311" t="str">
        <f t="shared" si="32"/>
        <v/>
      </c>
      <c r="K82" s="311" t="str">
        <f t="shared" si="32"/>
        <v/>
      </c>
      <c r="L82" s="311" t="str">
        <f t="shared" si="32"/>
        <v/>
      </c>
      <c r="M82" s="311" t="str">
        <f t="shared" si="32"/>
        <v/>
      </c>
      <c r="N82" s="311" t="str">
        <f t="shared" ref="N82:W93" si="33">IF(N$30="","",IF($B82&gt;$B$18,"",IF(AND($B82&gt;=N$30,$B82-N$30&lt;$B$21),N$31/$B$21,"")))</f>
        <v/>
      </c>
      <c r="O82" s="311" t="str">
        <f t="shared" si="33"/>
        <v/>
      </c>
      <c r="P82" s="311" t="str">
        <f t="shared" si="33"/>
        <v/>
      </c>
      <c r="Q82" s="311" t="str">
        <f t="shared" si="33"/>
        <v/>
      </c>
      <c r="R82" s="311" t="str">
        <f t="shared" si="33"/>
        <v/>
      </c>
      <c r="S82" s="311" t="str">
        <f t="shared" si="33"/>
        <v/>
      </c>
      <c r="T82" s="311" t="str">
        <f t="shared" si="33"/>
        <v/>
      </c>
      <c r="U82" s="311" t="str">
        <f t="shared" si="33"/>
        <v/>
      </c>
      <c r="V82" s="311" t="str">
        <f t="shared" si="33"/>
        <v/>
      </c>
      <c r="W82" s="311" t="str">
        <f t="shared" si="33"/>
        <v/>
      </c>
      <c r="X82" s="311" t="str">
        <f t="shared" ref="X82:AG93" si="34">IF(X$30="","",IF($B82&gt;$B$18,"",IF(AND($B82&gt;=X$30,$B82-X$30&lt;$B$21),X$31/$B$21,"")))</f>
        <v/>
      </c>
      <c r="Y82" s="311" t="str">
        <f t="shared" si="34"/>
        <v/>
      </c>
      <c r="Z82" s="311" t="str">
        <f t="shared" si="34"/>
        <v/>
      </c>
      <c r="AA82" s="311" t="str">
        <f t="shared" si="34"/>
        <v/>
      </c>
      <c r="AB82" s="311" t="str">
        <f t="shared" si="34"/>
        <v/>
      </c>
      <c r="AC82" s="311" t="str">
        <f t="shared" si="34"/>
        <v/>
      </c>
      <c r="AD82" s="311" t="str">
        <f t="shared" si="34"/>
        <v/>
      </c>
      <c r="AE82" s="311" t="str">
        <f t="shared" si="34"/>
        <v/>
      </c>
      <c r="AF82" s="311" t="str">
        <f t="shared" si="34"/>
        <v/>
      </c>
      <c r="AG82" s="311" t="str">
        <f t="shared" si="34"/>
        <v/>
      </c>
      <c r="AH82" s="311" t="str">
        <f t="shared" ref="AH82:AQ93" si="35">IF(AH$30="","",IF($B82&gt;$B$18,"",IF(AND($B82&gt;=AH$30,$B82-AH$30&lt;$B$21),AH$31/$B$21,"")))</f>
        <v/>
      </c>
      <c r="AI82" s="311" t="str">
        <f t="shared" si="35"/>
        <v/>
      </c>
      <c r="AJ82" s="311" t="str">
        <f t="shared" si="35"/>
        <v/>
      </c>
      <c r="AK82" s="311" t="str">
        <f t="shared" si="35"/>
        <v/>
      </c>
      <c r="AL82" s="311" t="str">
        <f t="shared" si="35"/>
        <v/>
      </c>
      <c r="AM82" s="311" t="str">
        <f t="shared" si="35"/>
        <v/>
      </c>
      <c r="AN82" s="311">
        <f t="shared" si="35"/>
        <v>0</v>
      </c>
      <c r="AO82" s="311">
        <f t="shared" si="35"/>
        <v>0</v>
      </c>
      <c r="AP82" s="311">
        <f t="shared" si="35"/>
        <v>0</v>
      </c>
      <c r="AQ82" s="311">
        <f t="shared" si="35"/>
        <v>0</v>
      </c>
      <c r="AR82" s="311">
        <f t="shared" ref="AR82:BA93" si="36">IF(AR$30="","",IF($B82&gt;$B$18,"",IF(AND($B82&gt;=AR$30,$B82-AR$30&lt;$B$21),AR$31/$B$21,"")))</f>
        <v>0</v>
      </c>
      <c r="AS82" s="311">
        <f t="shared" si="36"/>
        <v>0</v>
      </c>
      <c r="AT82" s="311">
        <f t="shared" si="36"/>
        <v>0</v>
      </c>
      <c r="AU82" s="311">
        <f t="shared" si="36"/>
        <v>0</v>
      </c>
      <c r="AV82" s="311">
        <f t="shared" si="36"/>
        <v>0</v>
      </c>
      <c r="AW82" s="311">
        <f t="shared" si="36"/>
        <v>0</v>
      </c>
      <c r="AX82" s="311">
        <f t="shared" si="36"/>
        <v>0</v>
      </c>
      <c r="AY82" s="311">
        <f t="shared" si="36"/>
        <v>0</v>
      </c>
      <c r="AZ82" s="311">
        <f t="shared" si="36"/>
        <v>0</v>
      </c>
      <c r="BA82" s="311">
        <f t="shared" si="36"/>
        <v>0</v>
      </c>
      <c r="BB82" s="311">
        <f t="shared" ref="BB82:BM93" si="37">IF(BB$30="","",IF($B82&gt;$B$18,"",IF(AND($B82&gt;=BB$30,$B82-BB$30&lt;$B$21),BB$31/$B$21,"")))</f>
        <v>0</v>
      </c>
      <c r="BC82" s="311" t="str">
        <f t="shared" si="37"/>
        <v/>
      </c>
      <c r="BD82" s="311" t="str">
        <f t="shared" si="37"/>
        <v/>
      </c>
      <c r="BE82" s="311" t="str">
        <f t="shared" si="37"/>
        <v/>
      </c>
      <c r="BF82" s="311" t="str">
        <f t="shared" si="37"/>
        <v/>
      </c>
      <c r="BG82" s="311" t="str">
        <f t="shared" si="37"/>
        <v/>
      </c>
      <c r="BH82" s="311" t="str">
        <f t="shared" si="37"/>
        <v/>
      </c>
      <c r="BI82" s="311" t="str">
        <f t="shared" si="37"/>
        <v/>
      </c>
      <c r="BJ82" s="311" t="str">
        <f t="shared" si="37"/>
        <v/>
      </c>
      <c r="BK82" s="311" t="str">
        <f t="shared" si="37"/>
        <v/>
      </c>
      <c r="BL82" s="311" t="str">
        <f t="shared" si="37"/>
        <v/>
      </c>
      <c r="BM82" s="311" t="str">
        <f t="shared" si="37"/>
        <v/>
      </c>
    </row>
    <row r="83" spans="1:65" s="29" customFormat="1">
      <c r="A83" s="459"/>
      <c r="B83" s="273">
        <f t="shared" si="7"/>
        <v>2075</v>
      </c>
      <c r="C83" s="274">
        <f t="shared" ca="1" si="6"/>
        <v>0</v>
      </c>
      <c r="D83" s="311" t="str">
        <f t="shared" si="32"/>
        <v/>
      </c>
      <c r="E83" s="311" t="str">
        <f t="shared" si="32"/>
        <v/>
      </c>
      <c r="F83" s="311" t="str">
        <f t="shared" si="32"/>
        <v/>
      </c>
      <c r="G83" s="311" t="str">
        <f t="shared" si="32"/>
        <v/>
      </c>
      <c r="H83" s="311" t="str">
        <f t="shared" si="32"/>
        <v/>
      </c>
      <c r="I83" s="311" t="str">
        <f t="shared" si="32"/>
        <v/>
      </c>
      <c r="J83" s="311" t="str">
        <f t="shared" si="32"/>
        <v/>
      </c>
      <c r="K83" s="311" t="str">
        <f t="shared" si="32"/>
        <v/>
      </c>
      <c r="L83" s="311" t="str">
        <f t="shared" si="32"/>
        <v/>
      </c>
      <c r="M83" s="311" t="str">
        <f t="shared" si="32"/>
        <v/>
      </c>
      <c r="N83" s="311" t="str">
        <f t="shared" si="33"/>
        <v/>
      </c>
      <c r="O83" s="311" t="str">
        <f t="shared" si="33"/>
        <v/>
      </c>
      <c r="P83" s="311" t="str">
        <f t="shared" si="33"/>
        <v/>
      </c>
      <c r="Q83" s="311" t="str">
        <f t="shared" si="33"/>
        <v/>
      </c>
      <c r="R83" s="311" t="str">
        <f t="shared" si="33"/>
        <v/>
      </c>
      <c r="S83" s="311" t="str">
        <f t="shared" si="33"/>
        <v/>
      </c>
      <c r="T83" s="311" t="str">
        <f t="shared" si="33"/>
        <v/>
      </c>
      <c r="U83" s="311" t="str">
        <f t="shared" si="33"/>
        <v/>
      </c>
      <c r="V83" s="311" t="str">
        <f t="shared" si="33"/>
        <v/>
      </c>
      <c r="W83" s="311" t="str">
        <f t="shared" si="33"/>
        <v/>
      </c>
      <c r="X83" s="311" t="str">
        <f t="shared" si="34"/>
        <v/>
      </c>
      <c r="Y83" s="311" t="str">
        <f t="shared" si="34"/>
        <v/>
      </c>
      <c r="Z83" s="311" t="str">
        <f t="shared" si="34"/>
        <v/>
      </c>
      <c r="AA83" s="311" t="str">
        <f t="shared" si="34"/>
        <v/>
      </c>
      <c r="AB83" s="311" t="str">
        <f t="shared" si="34"/>
        <v/>
      </c>
      <c r="AC83" s="311" t="str">
        <f t="shared" si="34"/>
        <v/>
      </c>
      <c r="AD83" s="311" t="str">
        <f t="shared" si="34"/>
        <v/>
      </c>
      <c r="AE83" s="311" t="str">
        <f t="shared" si="34"/>
        <v/>
      </c>
      <c r="AF83" s="311" t="str">
        <f t="shared" si="34"/>
        <v/>
      </c>
      <c r="AG83" s="311" t="str">
        <f t="shared" si="34"/>
        <v/>
      </c>
      <c r="AH83" s="311" t="str">
        <f t="shared" si="35"/>
        <v/>
      </c>
      <c r="AI83" s="311" t="str">
        <f t="shared" si="35"/>
        <v/>
      </c>
      <c r="AJ83" s="311" t="str">
        <f t="shared" si="35"/>
        <v/>
      </c>
      <c r="AK83" s="311" t="str">
        <f t="shared" si="35"/>
        <v/>
      </c>
      <c r="AL83" s="311" t="str">
        <f t="shared" si="35"/>
        <v/>
      </c>
      <c r="AM83" s="311" t="str">
        <f t="shared" si="35"/>
        <v/>
      </c>
      <c r="AN83" s="311" t="str">
        <f t="shared" si="35"/>
        <v/>
      </c>
      <c r="AO83" s="311">
        <f t="shared" si="35"/>
        <v>0</v>
      </c>
      <c r="AP83" s="311">
        <f t="shared" si="35"/>
        <v>0</v>
      </c>
      <c r="AQ83" s="311">
        <f t="shared" si="35"/>
        <v>0</v>
      </c>
      <c r="AR83" s="311">
        <f t="shared" si="36"/>
        <v>0</v>
      </c>
      <c r="AS83" s="311">
        <f t="shared" si="36"/>
        <v>0</v>
      </c>
      <c r="AT83" s="311">
        <f t="shared" si="36"/>
        <v>0</v>
      </c>
      <c r="AU83" s="311">
        <f t="shared" si="36"/>
        <v>0</v>
      </c>
      <c r="AV83" s="311">
        <f t="shared" si="36"/>
        <v>0</v>
      </c>
      <c r="AW83" s="311">
        <f t="shared" si="36"/>
        <v>0</v>
      </c>
      <c r="AX83" s="311">
        <f t="shared" si="36"/>
        <v>0</v>
      </c>
      <c r="AY83" s="311">
        <f t="shared" si="36"/>
        <v>0</v>
      </c>
      <c r="AZ83" s="311">
        <f t="shared" si="36"/>
        <v>0</v>
      </c>
      <c r="BA83" s="311">
        <f t="shared" si="36"/>
        <v>0</v>
      </c>
      <c r="BB83" s="311">
        <f t="shared" si="37"/>
        <v>0</v>
      </c>
      <c r="BC83" s="311">
        <f t="shared" si="37"/>
        <v>0</v>
      </c>
      <c r="BD83" s="311" t="str">
        <f t="shared" si="37"/>
        <v/>
      </c>
      <c r="BE83" s="311" t="str">
        <f t="shared" si="37"/>
        <v/>
      </c>
      <c r="BF83" s="311" t="str">
        <f t="shared" si="37"/>
        <v/>
      </c>
      <c r="BG83" s="311" t="str">
        <f t="shared" si="37"/>
        <v/>
      </c>
      <c r="BH83" s="311" t="str">
        <f t="shared" si="37"/>
        <v/>
      </c>
      <c r="BI83" s="311" t="str">
        <f t="shared" si="37"/>
        <v/>
      </c>
      <c r="BJ83" s="311" t="str">
        <f t="shared" si="37"/>
        <v/>
      </c>
      <c r="BK83" s="311" t="str">
        <f t="shared" si="37"/>
        <v/>
      </c>
      <c r="BL83" s="311" t="str">
        <f t="shared" si="37"/>
        <v/>
      </c>
      <c r="BM83" s="311" t="str">
        <f t="shared" si="37"/>
        <v/>
      </c>
    </row>
    <row r="84" spans="1:65" s="29" customFormat="1">
      <c r="A84" s="459"/>
      <c r="B84" s="273">
        <f t="shared" si="7"/>
        <v>2076</v>
      </c>
      <c r="C84" s="274">
        <f t="shared" ca="1" si="6"/>
        <v>0</v>
      </c>
      <c r="D84" s="311" t="str">
        <f t="shared" si="32"/>
        <v/>
      </c>
      <c r="E84" s="311" t="str">
        <f t="shared" si="32"/>
        <v/>
      </c>
      <c r="F84" s="311" t="str">
        <f t="shared" si="32"/>
        <v/>
      </c>
      <c r="G84" s="311" t="str">
        <f t="shared" si="32"/>
        <v/>
      </c>
      <c r="H84" s="311" t="str">
        <f t="shared" si="32"/>
        <v/>
      </c>
      <c r="I84" s="311" t="str">
        <f t="shared" si="32"/>
        <v/>
      </c>
      <c r="J84" s="311" t="str">
        <f t="shared" si="32"/>
        <v/>
      </c>
      <c r="K84" s="311" t="str">
        <f t="shared" si="32"/>
        <v/>
      </c>
      <c r="L84" s="311" t="str">
        <f t="shared" si="32"/>
        <v/>
      </c>
      <c r="M84" s="311" t="str">
        <f t="shared" si="32"/>
        <v/>
      </c>
      <c r="N84" s="311" t="str">
        <f t="shared" si="33"/>
        <v/>
      </c>
      <c r="O84" s="311" t="str">
        <f t="shared" si="33"/>
        <v/>
      </c>
      <c r="P84" s="311" t="str">
        <f t="shared" si="33"/>
        <v/>
      </c>
      <c r="Q84" s="311" t="str">
        <f t="shared" si="33"/>
        <v/>
      </c>
      <c r="R84" s="311" t="str">
        <f t="shared" si="33"/>
        <v/>
      </c>
      <c r="S84" s="311" t="str">
        <f t="shared" si="33"/>
        <v/>
      </c>
      <c r="T84" s="311" t="str">
        <f t="shared" si="33"/>
        <v/>
      </c>
      <c r="U84" s="311" t="str">
        <f t="shared" si="33"/>
        <v/>
      </c>
      <c r="V84" s="311" t="str">
        <f t="shared" si="33"/>
        <v/>
      </c>
      <c r="W84" s="311" t="str">
        <f t="shared" si="33"/>
        <v/>
      </c>
      <c r="X84" s="311" t="str">
        <f t="shared" si="34"/>
        <v/>
      </c>
      <c r="Y84" s="311" t="str">
        <f t="shared" si="34"/>
        <v/>
      </c>
      <c r="Z84" s="311" t="str">
        <f t="shared" si="34"/>
        <v/>
      </c>
      <c r="AA84" s="311" t="str">
        <f t="shared" si="34"/>
        <v/>
      </c>
      <c r="AB84" s="311" t="str">
        <f t="shared" si="34"/>
        <v/>
      </c>
      <c r="AC84" s="311" t="str">
        <f t="shared" si="34"/>
        <v/>
      </c>
      <c r="AD84" s="311" t="str">
        <f t="shared" si="34"/>
        <v/>
      </c>
      <c r="AE84" s="311" t="str">
        <f t="shared" si="34"/>
        <v/>
      </c>
      <c r="AF84" s="311" t="str">
        <f t="shared" si="34"/>
        <v/>
      </c>
      <c r="AG84" s="311" t="str">
        <f t="shared" si="34"/>
        <v/>
      </c>
      <c r="AH84" s="311" t="str">
        <f t="shared" si="35"/>
        <v/>
      </c>
      <c r="AI84" s="311" t="str">
        <f t="shared" si="35"/>
        <v/>
      </c>
      <c r="AJ84" s="311" t="str">
        <f t="shared" si="35"/>
        <v/>
      </c>
      <c r="AK84" s="311" t="str">
        <f t="shared" si="35"/>
        <v/>
      </c>
      <c r="AL84" s="311" t="str">
        <f t="shared" si="35"/>
        <v/>
      </c>
      <c r="AM84" s="311" t="str">
        <f t="shared" si="35"/>
        <v/>
      </c>
      <c r="AN84" s="311" t="str">
        <f t="shared" si="35"/>
        <v/>
      </c>
      <c r="AO84" s="311" t="str">
        <f t="shared" si="35"/>
        <v/>
      </c>
      <c r="AP84" s="311">
        <f t="shared" si="35"/>
        <v>0</v>
      </c>
      <c r="AQ84" s="311">
        <f t="shared" si="35"/>
        <v>0</v>
      </c>
      <c r="AR84" s="311">
        <f t="shared" si="36"/>
        <v>0</v>
      </c>
      <c r="AS84" s="311">
        <f t="shared" si="36"/>
        <v>0</v>
      </c>
      <c r="AT84" s="311">
        <f t="shared" si="36"/>
        <v>0</v>
      </c>
      <c r="AU84" s="311">
        <f t="shared" si="36"/>
        <v>0</v>
      </c>
      <c r="AV84" s="311">
        <f t="shared" si="36"/>
        <v>0</v>
      </c>
      <c r="AW84" s="311">
        <f t="shared" si="36"/>
        <v>0</v>
      </c>
      <c r="AX84" s="311">
        <f t="shared" si="36"/>
        <v>0</v>
      </c>
      <c r="AY84" s="311">
        <f t="shared" si="36"/>
        <v>0</v>
      </c>
      <c r="AZ84" s="311">
        <f t="shared" si="36"/>
        <v>0</v>
      </c>
      <c r="BA84" s="311">
        <f t="shared" si="36"/>
        <v>0</v>
      </c>
      <c r="BB84" s="311">
        <f t="shared" si="37"/>
        <v>0</v>
      </c>
      <c r="BC84" s="311">
        <f t="shared" si="37"/>
        <v>0</v>
      </c>
      <c r="BD84" s="311">
        <f t="shared" si="37"/>
        <v>0</v>
      </c>
      <c r="BE84" s="311" t="str">
        <f t="shared" si="37"/>
        <v/>
      </c>
      <c r="BF84" s="311" t="str">
        <f t="shared" si="37"/>
        <v/>
      </c>
      <c r="BG84" s="311" t="str">
        <f t="shared" si="37"/>
        <v/>
      </c>
      <c r="BH84" s="311" t="str">
        <f t="shared" si="37"/>
        <v/>
      </c>
      <c r="BI84" s="311" t="str">
        <f t="shared" si="37"/>
        <v/>
      </c>
      <c r="BJ84" s="311" t="str">
        <f t="shared" si="37"/>
        <v/>
      </c>
      <c r="BK84" s="311" t="str">
        <f t="shared" si="37"/>
        <v/>
      </c>
      <c r="BL84" s="311" t="str">
        <f t="shared" si="37"/>
        <v/>
      </c>
      <c r="BM84" s="311" t="str">
        <f t="shared" si="37"/>
        <v/>
      </c>
    </row>
    <row r="85" spans="1:65" s="29" customFormat="1">
      <c r="A85" s="459"/>
      <c r="B85" s="273">
        <f t="shared" si="7"/>
        <v>2077</v>
      </c>
      <c r="C85" s="274">
        <f t="shared" ca="1" si="6"/>
        <v>0</v>
      </c>
      <c r="D85" s="311" t="str">
        <f t="shared" si="32"/>
        <v/>
      </c>
      <c r="E85" s="311" t="str">
        <f t="shared" si="32"/>
        <v/>
      </c>
      <c r="F85" s="311" t="str">
        <f t="shared" si="32"/>
        <v/>
      </c>
      <c r="G85" s="311" t="str">
        <f t="shared" si="32"/>
        <v/>
      </c>
      <c r="H85" s="311" t="str">
        <f t="shared" si="32"/>
        <v/>
      </c>
      <c r="I85" s="311" t="str">
        <f t="shared" si="32"/>
        <v/>
      </c>
      <c r="J85" s="311" t="str">
        <f t="shared" si="32"/>
        <v/>
      </c>
      <c r="K85" s="311" t="str">
        <f t="shared" si="32"/>
        <v/>
      </c>
      <c r="L85" s="311" t="str">
        <f t="shared" si="32"/>
        <v/>
      </c>
      <c r="M85" s="311" t="str">
        <f t="shared" si="32"/>
        <v/>
      </c>
      <c r="N85" s="311" t="str">
        <f t="shared" si="33"/>
        <v/>
      </c>
      <c r="O85" s="311" t="str">
        <f t="shared" si="33"/>
        <v/>
      </c>
      <c r="P85" s="311" t="str">
        <f t="shared" si="33"/>
        <v/>
      </c>
      <c r="Q85" s="311" t="str">
        <f t="shared" si="33"/>
        <v/>
      </c>
      <c r="R85" s="311" t="str">
        <f t="shared" si="33"/>
        <v/>
      </c>
      <c r="S85" s="311" t="str">
        <f t="shared" si="33"/>
        <v/>
      </c>
      <c r="T85" s="311" t="str">
        <f t="shared" si="33"/>
        <v/>
      </c>
      <c r="U85" s="311" t="str">
        <f t="shared" si="33"/>
        <v/>
      </c>
      <c r="V85" s="311" t="str">
        <f t="shared" si="33"/>
        <v/>
      </c>
      <c r="W85" s="311" t="str">
        <f t="shared" si="33"/>
        <v/>
      </c>
      <c r="X85" s="311" t="str">
        <f t="shared" si="34"/>
        <v/>
      </c>
      <c r="Y85" s="311" t="str">
        <f t="shared" si="34"/>
        <v/>
      </c>
      <c r="Z85" s="311" t="str">
        <f t="shared" si="34"/>
        <v/>
      </c>
      <c r="AA85" s="311" t="str">
        <f t="shared" si="34"/>
        <v/>
      </c>
      <c r="AB85" s="311" t="str">
        <f t="shared" si="34"/>
        <v/>
      </c>
      <c r="AC85" s="311" t="str">
        <f t="shared" si="34"/>
        <v/>
      </c>
      <c r="AD85" s="311" t="str">
        <f t="shared" si="34"/>
        <v/>
      </c>
      <c r="AE85" s="311" t="str">
        <f t="shared" si="34"/>
        <v/>
      </c>
      <c r="AF85" s="311" t="str">
        <f t="shared" si="34"/>
        <v/>
      </c>
      <c r="AG85" s="311" t="str">
        <f t="shared" si="34"/>
        <v/>
      </c>
      <c r="AH85" s="311" t="str">
        <f t="shared" si="35"/>
        <v/>
      </c>
      <c r="AI85" s="311" t="str">
        <f t="shared" si="35"/>
        <v/>
      </c>
      <c r="AJ85" s="311" t="str">
        <f t="shared" si="35"/>
        <v/>
      </c>
      <c r="AK85" s="311" t="str">
        <f t="shared" si="35"/>
        <v/>
      </c>
      <c r="AL85" s="311" t="str">
        <f t="shared" si="35"/>
        <v/>
      </c>
      <c r="AM85" s="311" t="str">
        <f t="shared" si="35"/>
        <v/>
      </c>
      <c r="AN85" s="311" t="str">
        <f t="shared" si="35"/>
        <v/>
      </c>
      <c r="AO85" s="311" t="str">
        <f t="shared" si="35"/>
        <v/>
      </c>
      <c r="AP85" s="311" t="str">
        <f t="shared" si="35"/>
        <v/>
      </c>
      <c r="AQ85" s="311">
        <f t="shared" si="35"/>
        <v>0</v>
      </c>
      <c r="AR85" s="311">
        <f t="shared" si="36"/>
        <v>0</v>
      </c>
      <c r="AS85" s="311">
        <f t="shared" si="36"/>
        <v>0</v>
      </c>
      <c r="AT85" s="311">
        <f t="shared" si="36"/>
        <v>0</v>
      </c>
      <c r="AU85" s="311">
        <f t="shared" si="36"/>
        <v>0</v>
      </c>
      <c r="AV85" s="311">
        <f t="shared" si="36"/>
        <v>0</v>
      </c>
      <c r="AW85" s="311">
        <f t="shared" si="36"/>
        <v>0</v>
      </c>
      <c r="AX85" s="311">
        <f t="shared" si="36"/>
        <v>0</v>
      </c>
      <c r="AY85" s="311">
        <f t="shared" si="36"/>
        <v>0</v>
      </c>
      <c r="AZ85" s="311">
        <f t="shared" si="36"/>
        <v>0</v>
      </c>
      <c r="BA85" s="311">
        <f t="shared" si="36"/>
        <v>0</v>
      </c>
      <c r="BB85" s="311">
        <f t="shared" si="37"/>
        <v>0</v>
      </c>
      <c r="BC85" s="311">
        <f t="shared" si="37"/>
        <v>0</v>
      </c>
      <c r="BD85" s="311">
        <f t="shared" si="37"/>
        <v>0</v>
      </c>
      <c r="BE85" s="311">
        <f t="shared" si="37"/>
        <v>0</v>
      </c>
      <c r="BF85" s="311" t="str">
        <f t="shared" si="37"/>
        <v/>
      </c>
      <c r="BG85" s="311" t="str">
        <f t="shared" si="37"/>
        <v/>
      </c>
      <c r="BH85" s="311" t="str">
        <f t="shared" si="37"/>
        <v/>
      </c>
      <c r="BI85" s="311" t="str">
        <f t="shared" si="37"/>
        <v/>
      </c>
      <c r="BJ85" s="311" t="str">
        <f t="shared" si="37"/>
        <v/>
      </c>
      <c r="BK85" s="311" t="str">
        <f t="shared" si="37"/>
        <v/>
      </c>
      <c r="BL85" s="311" t="str">
        <f t="shared" si="37"/>
        <v/>
      </c>
      <c r="BM85" s="311" t="str">
        <f t="shared" si="37"/>
        <v/>
      </c>
    </row>
    <row r="86" spans="1:65" s="29" customFormat="1">
      <c r="A86" s="459"/>
      <c r="B86" s="273">
        <f t="shared" si="7"/>
        <v>2078</v>
      </c>
      <c r="C86" s="274">
        <f t="shared" ca="1" si="6"/>
        <v>0</v>
      </c>
      <c r="D86" s="311" t="str">
        <f t="shared" si="32"/>
        <v/>
      </c>
      <c r="E86" s="311" t="str">
        <f t="shared" si="32"/>
        <v/>
      </c>
      <c r="F86" s="311" t="str">
        <f t="shared" si="32"/>
        <v/>
      </c>
      <c r="G86" s="311" t="str">
        <f t="shared" si="32"/>
        <v/>
      </c>
      <c r="H86" s="311" t="str">
        <f t="shared" si="32"/>
        <v/>
      </c>
      <c r="I86" s="311" t="str">
        <f t="shared" si="32"/>
        <v/>
      </c>
      <c r="J86" s="311" t="str">
        <f t="shared" si="32"/>
        <v/>
      </c>
      <c r="K86" s="311" t="str">
        <f t="shared" si="32"/>
        <v/>
      </c>
      <c r="L86" s="311" t="str">
        <f t="shared" si="32"/>
        <v/>
      </c>
      <c r="M86" s="311" t="str">
        <f t="shared" si="32"/>
        <v/>
      </c>
      <c r="N86" s="311" t="str">
        <f t="shared" si="33"/>
        <v/>
      </c>
      <c r="O86" s="311" t="str">
        <f t="shared" si="33"/>
        <v/>
      </c>
      <c r="P86" s="311" t="str">
        <f t="shared" si="33"/>
        <v/>
      </c>
      <c r="Q86" s="311" t="str">
        <f t="shared" si="33"/>
        <v/>
      </c>
      <c r="R86" s="311" t="str">
        <f t="shared" si="33"/>
        <v/>
      </c>
      <c r="S86" s="311" t="str">
        <f t="shared" si="33"/>
        <v/>
      </c>
      <c r="T86" s="311" t="str">
        <f t="shared" si="33"/>
        <v/>
      </c>
      <c r="U86" s="311" t="str">
        <f t="shared" si="33"/>
        <v/>
      </c>
      <c r="V86" s="311" t="str">
        <f t="shared" si="33"/>
        <v/>
      </c>
      <c r="W86" s="311" t="str">
        <f t="shared" si="33"/>
        <v/>
      </c>
      <c r="X86" s="311" t="str">
        <f t="shared" si="34"/>
        <v/>
      </c>
      <c r="Y86" s="311" t="str">
        <f t="shared" si="34"/>
        <v/>
      </c>
      <c r="Z86" s="311" t="str">
        <f t="shared" si="34"/>
        <v/>
      </c>
      <c r="AA86" s="311" t="str">
        <f t="shared" si="34"/>
        <v/>
      </c>
      <c r="AB86" s="311" t="str">
        <f t="shared" si="34"/>
        <v/>
      </c>
      <c r="AC86" s="311" t="str">
        <f t="shared" si="34"/>
        <v/>
      </c>
      <c r="AD86" s="311" t="str">
        <f t="shared" si="34"/>
        <v/>
      </c>
      <c r="AE86" s="311" t="str">
        <f t="shared" si="34"/>
        <v/>
      </c>
      <c r="AF86" s="311" t="str">
        <f t="shared" si="34"/>
        <v/>
      </c>
      <c r="AG86" s="311" t="str">
        <f t="shared" si="34"/>
        <v/>
      </c>
      <c r="AH86" s="311" t="str">
        <f t="shared" si="35"/>
        <v/>
      </c>
      <c r="AI86" s="311" t="str">
        <f t="shared" si="35"/>
        <v/>
      </c>
      <c r="AJ86" s="311" t="str">
        <f t="shared" si="35"/>
        <v/>
      </c>
      <c r="AK86" s="311" t="str">
        <f t="shared" si="35"/>
        <v/>
      </c>
      <c r="AL86" s="311" t="str">
        <f t="shared" si="35"/>
        <v/>
      </c>
      <c r="AM86" s="311" t="str">
        <f t="shared" si="35"/>
        <v/>
      </c>
      <c r="AN86" s="311" t="str">
        <f t="shared" si="35"/>
        <v/>
      </c>
      <c r="AO86" s="311" t="str">
        <f t="shared" si="35"/>
        <v/>
      </c>
      <c r="AP86" s="311" t="str">
        <f t="shared" si="35"/>
        <v/>
      </c>
      <c r="AQ86" s="311" t="str">
        <f t="shared" si="35"/>
        <v/>
      </c>
      <c r="AR86" s="311">
        <f t="shared" si="36"/>
        <v>0</v>
      </c>
      <c r="AS86" s="311">
        <f t="shared" si="36"/>
        <v>0</v>
      </c>
      <c r="AT86" s="311">
        <f t="shared" si="36"/>
        <v>0</v>
      </c>
      <c r="AU86" s="311">
        <f t="shared" si="36"/>
        <v>0</v>
      </c>
      <c r="AV86" s="311">
        <f t="shared" si="36"/>
        <v>0</v>
      </c>
      <c r="AW86" s="311">
        <f t="shared" si="36"/>
        <v>0</v>
      </c>
      <c r="AX86" s="311">
        <f t="shared" si="36"/>
        <v>0</v>
      </c>
      <c r="AY86" s="311">
        <f t="shared" si="36"/>
        <v>0</v>
      </c>
      <c r="AZ86" s="311">
        <f t="shared" si="36"/>
        <v>0</v>
      </c>
      <c r="BA86" s="311">
        <f t="shared" si="36"/>
        <v>0</v>
      </c>
      <c r="BB86" s="311">
        <f t="shared" si="37"/>
        <v>0</v>
      </c>
      <c r="BC86" s="311">
        <f t="shared" si="37"/>
        <v>0</v>
      </c>
      <c r="BD86" s="311">
        <f t="shared" si="37"/>
        <v>0</v>
      </c>
      <c r="BE86" s="311">
        <f t="shared" si="37"/>
        <v>0</v>
      </c>
      <c r="BF86" s="311">
        <f t="shared" si="37"/>
        <v>0</v>
      </c>
      <c r="BG86" s="311" t="str">
        <f t="shared" si="37"/>
        <v/>
      </c>
      <c r="BH86" s="311" t="str">
        <f t="shared" si="37"/>
        <v/>
      </c>
      <c r="BI86" s="311" t="str">
        <f t="shared" si="37"/>
        <v/>
      </c>
      <c r="BJ86" s="311" t="str">
        <f t="shared" si="37"/>
        <v/>
      </c>
      <c r="BK86" s="311" t="str">
        <f t="shared" si="37"/>
        <v/>
      </c>
      <c r="BL86" s="311" t="str">
        <f t="shared" si="37"/>
        <v/>
      </c>
      <c r="BM86" s="311" t="str">
        <f t="shared" si="37"/>
        <v/>
      </c>
    </row>
    <row r="87" spans="1:65" s="29" customFormat="1">
      <c r="A87" s="459"/>
      <c r="B87" s="273">
        <f t="shared" si="7"/>
        <v>2079</v>
      </c>
      <c r="C87" s="274">
        <f t="shared" ca="1" si="6"/>
        <v>0</v>
      </c>
      <c r="D87" s="311" t="str">
        <f t="shared" si="32"/>
        <v/>
      </c>
      <c r="E87" s="311" t="str">
        <f t="shared" si="32"/>
        <v/>
      </c>
      <c r="F87" s="311" t="str">
        <f t="shared" si="32"/>
        <v/>
      </c>
      <c r="G87" s="311" t="str">
        <f t="shared" si="32"/>
        <v/>
      </c>
      <c r="H87" s="311" t="str">
        <f t="shared" si="32"/>
        <v/>
      </c>
      <c r="I87" s="311" t="str">
        <f t="shared" si="32"/>
        <v/>
      </c>
      <c r="J87" s="311" t="str">
        <f t="shared" si="32"/>
        <v/>
      </c>
      <c r="K87" s="311" t="str">
        <f t="shared" si="32"/>
        <v/>
      </c>
      <c r="L87" s="311" t="str">
        <f t="shared" si="32"/>
        <v/>
      </c>
      <c r="M87" s="311" t="str">
        <f t="shared" si="32"/>
        <v/>
      </c>
      <c r="N87" s="311" t="str">
        <f t="shared" si="33"/>
        <v/>
      </c>
      <c r="O87" s="311" t="str">
        <f t="shared" si="33"/>
        <v/>
      </c>
      <c r="P87" s="311" t="str">
        <f t="shared" si="33"/>
        <v/>
      </c>
      <c r="Q87" s="311" t="str">
        <f t="shared" si="33"/>
        <v/>
      </c>
      <c r="R87" s="311" t="str">
        <f t="shared" si="33"/>
        <v/>
      </c>
      <c r="S87" s="311" t="str">
        <f t="shared" si="33"/>
        <v/>
      </c>
      <c r="T87" s="311" t="str">
        <f t="shared" si="33"/>
        <v/>
      </c>
      <c r="U87" s="311" t="str">
        <f t="shared" si="33"/>
        <v/>
      </c>
      <c r="V87" s="311" t="str">
        <f t="shared" si="33"/>
        <v/>
      </c>
      <c r="W87" s="311" t="str">
        <f t="shared" si="33"/>
        <v/>
      </c>
      <c r="X87" s="311" t="str">
        <f t="shared" si="34"/>
        <v/>
      </c>
      <c r="Y87" s="311" t="str">
        <f t="shared" si="34"/>
        <v/>
      </c>
      <c r="Z87" s="311" t="str">
        <f t="shared" si="34"/>
        <v/>
      </c>
      <c r="AA87" s="311" t="str">
        <f t="shared" si="34"/>
        <v/>
      </c>
      <c r="AB87" s="311" t="str">
        <f t="shared" si="34"/>
        <v/>
      </c>
      <c r="AC87" s="311" t="str">
        <f t="shared" si="34"/>
        <v/>
      </c>
      <c r="AD87" s="311" t="str">
        <f t="shared" si="34"/>
        <v/>
      </c>
      <c r="AE87" s="311" t="str">
        <f t="shared" si="34"/>
        <v/>
      </c>
      <c r="AF87" s="311" t="str">
        <f t="shared" si="34"/>
        <v/>
      </c>
      <c r="AG87" s="311" t="str">
        <f t="shared" si="34"/>
        <v/>
      </c>
      <c r="AH87" s="311" t="str">
        <f t="shared" si="35"/>
        <v/>
      </c>
      <c r="AI87" s="311" t="str">
        <f t="shared" si="35"/>
        <v/>
      </c>
      <c r="AJ87" s="311" t="str">
        <f t="shared" si="35"/>
        <v/>
      </c>
      <c r="AK87" s="311" t="str">
        <f t="shared" si="35"/>
        <v/>
      </c>
      <c r="AL87" s="311" t="str">
        <f t="shared" si="35"/>
        <v/>
      </c>
      <c r="AM87" s="311" t="str">
        <f t="shared" si="35"/>
        <v/>
      </c>
      <c r="AN87" s="311" t="str">
        <f t="shared" si="35"/>
        <v/>
      </c>
      <c r="AO87" s="311" t="str">
        <f t="shared" si="35"/>
        <v/>
      </c>
      <c r="AP87" s="311" t="str">
        <f t="shared" si="35"/>
        <v/>
      </c>
      <c r="AQ87" s="311" t="str">
        <f t="shared" si="35"/>
        <v/>
      </c>
      <c r="AR87" s="311" t="str">
        <f t="shared" si="36"/>
        <v/>
      </c>
      <c r="AS87" s="311">
        <f t="shared" si="36"/>
        <v>0</v>
      </c>
      <c r="AT87" s="311">
        <f t="shared" si="36"/>
        <v>0</v>
      </c>
      <c r="AU87" s="311">
        <f t="shared" si="36"/>
        <v>0</v>
      </c>
      <c r="AV87" s="311">
        <f t="shared" si="36"/>
        <v>0</v>
      </c>
      <c r="AW87" s="311">
        <f t="shared" si="36"/>
        <v>0</v>
      </c>
      <c r="AX87" s="311">
        <f t="shared" si="36"/>
        <v>0</v>
      </c>
      <c r="AY87" s="311">
        <f t="shared" si="36"/>
        <v>0</v>
      </c>
      <c r="AZ87" s="311">
        <f t="shared" si="36"/>
        <v>0</v>
      </c>
      <c r="BA87" s="311">
        <f t="shared" si="36"/>
        <v>0</v>
      </c>
      <c r="BB87" s="311">
        <f t="shared" si="37"/>
        <v>0</v>
      </c>
      <c r="BC87" s="311">
        <f t="shared" si="37"/>
        <v>0</v>
      </c>
      <c r="BD87" s="311">
        <f t="shared" si="37"/>
        <v>0</v>
      </c>
      <c r="BE87" s="311">
        <f t="shared" si="37"/>
        <v>0</v>
      </c>
      <c r="BF87" s="311">
        <f t="shared" si="37"/>
        <v>0</v>
      </c>
      <c r="BG87" s="311">
        <f t="shared" si="37"/>
        <v>0</v>
      </c>
      <c r="BH87" s="311" t="str">
        <f t="shared" si="37"/>
        <v/>
      </c>
      <c r="BI87" s="311" t="str">
        <f t="shared" si="37"/>
        <v/>
      </c>
      <c r="BJ87" s="311" t="str">
        <f t="shared" si="37"/>
        <v/>
      </c>
      <c r="BK87" s="311" t="str">
        <f t="shared" si="37"/>
        <v/>
      </c>
      <c r="BL87" s="311" t="str">
        <f t="shared" si="37"/>
        <v/>
      </c>
      <c r="BM87" s="311" t="str">
        <f t="shared" si="37"/>
        <v/>
      </c>
    </row>
    <row r="88" spans="1:65" s="29" customFormat="1">
      <c r="A88" s="459"/>
      <c r="B88" s="273">
        <f t="shared" si="7"/>
        <v>2080</v>
      </c>
      <c r="C88" s="274">
        <f t="shared" ca="1" si="6"/>
        <v>0</v>
      </c>
      <c r="D88" s="311" t="str">
        <f t="shared" si="32"/>
        <v/>
      </c>
      <c r="E88" s="311" t="str">
        <f t="shared" si="32"/>
        <v/>
      </c>
      <c r="F88" s="311" t="str">
        <f t="shared" si="32"/>
        <v/>
      </c>
      <c r="G88" s="311" t="str">
        <f t="shared" si="32"/>
        <v/>
      </c>
      <c r="H88" s="311" t="str">
        <f t="shared" si="32"/>
        <v/>
      </c>
      <c r="I88" s="311" t="str">
        <f t="shared" si="32"/>
        <v/>
      </c>
      <c r="J88" s="311" t="str">
        <f t="shared" si="32"/>
        <v/>
      </c>
      <c r="K88" s="311" t="str">
        <f t="shared" si="32"/>
        <v/>
      </c>
      <c r="L88" s="311" t="str">
        <f t="shared" si="32"/>
        <v/>
      </c>
      <c r="M88" s="311" t="str">
        <f t="shared" si="32"/>
        <v/>
      </c>
      <c r="N88" s="311" t="str">
        <f t="shared" si="33"/>
        <v/>
      </c>
      <c r="O88" s="311" t="str">
        <f t="shared" si="33"/>
        <v/>
      </c>
      <c r="P88" s="311" t="str">
        <f t="shared" si="33"/>
        <v/>
      </c>
      <c r="Q88" s="311" t="str">
        <f t="shared" si="33"/>
        <v/>
      </c>
      <c r="R88" s="311" t="str">
        <f t="shared" si="33"/>
        <v/>
      </c>
      <c r="S88" s="311" t="str">
        <f t="shared" si="33"/>
        <v/>
      </c>
      <c r="T88" s="311" t="str">
        <f t="shared" si="33"/>
        <v/>
      </c>
      <c r="U88" s="311" t="str">
        <f t="shared" si="33"/>
        <v/>
      </c>
      <c r="V88" s="311" t="str">
        <f t="shared" si="33"/>
        <v/>
      </c>
      <c r="W88" s="311" t="str">
        <f t="shared" si="33"/>
        <v/>
      </c>
      <c r="X88" s="311" t="str">
        <f t="shared" si="34"/>
        <v/>
      </c>
      <c r="Y88" s="311" t="str">
        <f t="shared" si="34"/>
        <v/>
      </c>
      <c r="Z88" s="311" t="str">
        <f t="shared" si="34"/>
        <v/>
      </c>
      <c r="AA88" s="311" t="str">
        <f t="shared" si="34"/>
        <v/>
      </c>
      <c r="AB88" s="311" t="str">
        <f t="shared" si="34"/>
        <v/>
      </c>
      <c r="AC88" s="311" t="str">
        <f t="shared" si="34"/>
        <v/>
      </c>
      <c r="AD88" s="311" t="str">
        <f t="shared" si="34"/>
        <v/>
      </c>
      <c r="AE88" s="311" t="str">
        <f t="shared" si="34"/>
        <v/>
      </c>
      <c r="AF88" s="311" t="str">
        <f t="shared" si="34"/>
        <v/>
      </c>
      <c r="AG88" s="311" t="str">
        <f t="shared" si="34"/>
        <v/>
      </c>
      <c r="AH88" s="311" t="str">
        <f t="shared" si="35"/>
        <v/>
      </c>
      <c r="AI88" s="311" t="str">
        <f t="shared" si="35"/>
        <v/>
      </c>
      <c r="AJ88" s="311" t="str">
        <f t="shared" si="35"/>
        <v/>
      </c>
      <c r="AK88" s="311" t="str">
        <f t="shared" si="35"/>
        <v/>
      </c>
      <c r="AL88" s="311" t="str">
        <f t="shared" si="35"/>
        <v/>
      </c>
      <c r="AM88" s="311" t="str">
        <f t="shared" si="35"/>
        <v/>
      </c>
      <c r="AN88" s="311" t="str">
        <f t="shared" si="35"/>
        <v/>
      </c>
      <c r="AO88" s="311" t="str">
        <f t="shared" si="35"/>
        <v/>
      </c>
      <c r="AP88" s="311" t="str">
        <f t="shared" si="35"/>
        <v/>
      </c>
      <c r="AQ88" s="311" t="str">
        <f t="shared" si="35"/>
        <v/>
      </c>
      <c r="AR88" s="311" t="str">
        <f t="shared" si="36"/>
        <v/>
      </c>
      <c r="AS88" s="311" t="str">
        <f t="shared" si="36"/>
        <v/>
      </c>
      <c r="AT88" s="311">
        <f t="shared" si="36"/>
        <v>0</v>
      </c>
      <c r="AU88" s="311">
        <f t="shared" si="36"/>
        <v>0</v>
      </c>
      <c r="AV88" s="311">
        <f t="shared" si="36"/>
        <v>0</v>
      </c>
      <c r="AW88" s="311">
        <f t="shared" si="36"/>
        <v>0</v>
      </c>
      <c r="AX88" s="311">
        <f t="shared" si="36"/>
        <v>0</v>
      </c>
      <c r="AY88" s="311">
        <f t="shared" si="36"/>
        <v>0</v>
      </c>
      <c r="AZ88" s="311">
        <f t="shared" si="36"/>
        <v>0</v>
      </c>
      <c r="BA88" s="311">
        <f t="shared" si="36"/>
        <v>0</v>
      </c>
      <c r="BB88" s="311">
        <f t="shared" si="37"/>
        <v>0</v>
      </c>
      <c r="BC88" s="311">
        <f t="shared" si="37"/>
        <v>0</v>
      </c>
      <c r="BD88" s="311">
        <f t="shared" si="37"/>
        <v>0</v>
      </c>
      <c r="BE88" s="311">
        <f t="shared" si="37"/>
        <v>0</v>
      </c>
      <c r="BF88" s="311">
        <f t="shared" si="37"/>
        <v>0</v>
      </c>
      <c r="BG88" s="311">
        <f t="shared" si="37"/>
        <v>0</v>
      </c>
      <c r="BH88" s="311">
        <f t="shared" si="37"/>
        <v>0</v>
      </c>
      <c r="BI88" s="311" t="str">
        <f t="shared" si="37"/>
        <v/>
      </c>
      <c r="BJ88" s="311" t="str">
        <f t="shared" si="37"/>
        <v/>
      </c>
      <c r="BK88" s="311" t="str">
        <f t="shared" si="37"/>
        <v/>
      </c>
      <c r="BL88" s="311" t="str">
        <f t="shared" si="37"/>
        <v/>
      </c>
      <c r="BM88" s="311" t="str">
        <f t="shared" si="37"/>
        <v/>
      </c>
    </row>
    <row r="89" spans="1:65" s="29" customFormat="1">
      <c r="A89" s="459"/>
      <c r="B89" s="273">
        <f t="shared" si="7"/>
        <v>2081</v>
      </c>
      <c r="C89" s="274">
        <f t="shared" ca="1" si="6"/>
        <v>0</v>
      </c>
      <c r="D89" s="311" t="str">
        <f t="shared" si="32"/>
        <v/>
      </c>
      <c r="E89" s="311" t="str">
        <f t="shared" si="32"/>
        <v/>
      </c>
      <c r="F89" s="311" t="str">
        <f t="shared" si="32"/>
        <v/>
      </c>
      <c r="G89" s="311" t="str">
        <f t="shared" si="32"/>
        <v/>
      </c>
      <c r="H89" s="311" t="str">
        <f t="shared" si="32"/>
        <v/>
      </c>
      <c r="I89" s="311" t="str">
        <f t="shared" si="32"/>
        <v/>
      </c>
      <c r="J89" s="311" t="str">
        <f t="shared" si="32"/>
        <v/>
      </c>
      <c r="K89" s="311" t="str">
        <f t="shared" si="32"/>
        <v/>
      </c>
      <c r="L89" s="311" t="str">
        <f t="shared" si="32"/>
        <v/>
      </c>
      <c r="M89" s="311" t="str">
        <f t="shared" si="32"/>
        <v/>
      </c>
      <c r="N89" s="311" t="str">
        <f t="shared" si="33"/>
        <v/>
      </c>
      <c r="O89" s="311" t="str">
        <f t="shared" si="33"/>
        <v/>
      </c>
      <c r="P89" s="311" t="str">
        <f t="shared" si="33"/>
        <v/>
      </c>
      <c r="Q89" s="311" t="str">
        <f t="shared" si="33"/>
        <v/>
      </c>
      <c r="R89" s="311" t="str">
        <f t="shared" si="33"/>
        <v/>
      </c>
      <c r="S89" s="311" t="str">
        <f t="shared" si="33"/>
        <v/>
      </c>
      <c r="T89" s="311" t="str">
        <f t="shared" si="33"/>
        <v/>
      </c>
      <c r="U89" s="311" t="str">
        <f t="shared" si="33"/>
        <v/>
      </c>
      <c r="V89" s="311" t="str">
        <f t="shared" si="33"/>
        <v/>
      </c>
      <c r="W89" s="311" t="str">
        <f t="shared" si="33"/>
        <v/>
      </c>
      <c r="X89" s="311" t="str">
        <f t="shared" si="34"/>
        <v/>
      </c>
      <c r="Y89" s="311" t="str">
        <f t="shared" si="34"/>
        <v/>
      </c>
      <c r="Z89" s="311" t="str">
        <f t="shared" si="34"/>
        <v/>
      </c>
      <c r="AA89" s="311" t="str">
        <f t="shared" si="34"/>
        <v/>
      </c>
      <c r="AB89" s="311" t="str">
        <f t="shared" si="34"/>
        <v/>
      </c>
      <c r="AC89" s="311" t="str">
        <f t="shared" si="34"/>
        <v/>
      </c>
      <c r="AD89" s="311" t="str">
        <f t="shared" si="34"/>
        <v/>
      </c>
      <c r="AE89" s="311" t="str">
        <f t="shared" si="34"/>
        <v/>
      </c>
      <c r="AF89" s="311" t="str">
        <f t="shared" si="34"/>
        <v/>
      </c>
      <c r="AG89" s="311" t="str">
        <f t="shared" si="34"/>
        <v/>
      </c>
      <c r="AH89" s="311" t="str">
        <f t="shared" si="35"/>
        <v/>
      </c>
      <c r="AI89" s="311" t="str">
        <f t="shared" si="35"/>
        <v/>
      </c>
      <c r="AJ89" s="311" t="str">
        <f t="shared" si="35"/>
        <v/>
      </c>
      <c r="AK89" s="311" t="str">
        <f t="shared" si="35"/>
        <v/>
      </c>
      <c r="AL89" s="311" t="str">
        <f t="shared" si="35"/>
        <v/>
      </c>
      <c r="AM89" s="311" t="str">
        <f t="shared" si="35"/>
        <v/>
      </c>
      <c r="AN89" s="311" t="str">
        <f t="shared" si="35"/>
        <v/>
      </c>
      <c r="AO89" s="311" t="str">
        <f t="shared" si="35"/>
        <v/>
      </c>
      <c r="AP89" s="311" t="str">
        <f t="shared" si="35"/>
        <v/>
      </c>
      <c r="AQ89" s="311" t="str">
        <f t="shared" si="35"/>
        <v/>
      </c>
      <c r="AR89" s="311" t="str">
        <f t="shared" si="36"/>
        <v/>
      </c>
      <c r="AS89" s="311" t="str">
        <f t="shared" si="36"/>
        <v/>
      </c>
      <c r="AT89" s="311" t="str">
        <f t="shared" si="36"/>
        <v/>
      </c>
      <c r="AU89" s="311">
        <f t="shared" si="36"/>
        <v>0</v>
      </c>
      <c r="AV89" s="311">
        <f t="shared" si="36"/>
        <v>0</v>
      </c>
      <c r="AW89" s="311">
        <f t="shared" si="36"/>
        <v>0</v>
      </c>
      <c r="AX89" s="311">
        <f t="shared" si="36"/>
        <v>0</v>
      </c>
      <c r="AY89" s="311">
        <f t="shared" si="36"/>
        <v>0</v>
      </c>
      <c r="AZ89" s="311">
        <f t="shared" si="36"/>
        <v>0</v>
      </c>
      <c r="BA89" s="311">
        <f t="shared" si="36"/>
        <v>0</v>
      </c>
      <c r="BB89" s="311">
        <f t="shared" si="37"/>
        <v>0</v>
      </c>
      <c r="BC89" s="311">
        <f t="shared" si="37"/>
        <v>0</v>
      </c>
      <c r="BD89" s="311">
        <f t="shared" si="37"/>
        <v>0</v>
      </c>
      <c r="BE89" s="311">
        <f t="shared" si="37"/>
        <v>0</v>
      </c>
      <c r="BF89" s="311">
        <f t="shared" si="37"/>
        <v>0</v>
      </c>
      <c r="BG89" s="311">
        <f t="shared" si="37"/>
        <v>0</v>
      </c>
      <c r="BH89" s="311">
        <f t="shared" si="37"/>
        <v>0</v>
      </c>
      <c r="BI89" s="311">
        <f t="shared" si="37"/>
        <v>0</v>
      </c>
      <c r="BJ89" s="311" t="str">
        <f t="shared" si="37"/>
        <v/>
      </c>
      <c r="BK89" s="311" t="str">
        <f t="shared" si="37"/>
        <v/>
      </c>
      <c r="BL89" s="311" t="str">
        <f t="shared" si="37"/>
        <v/>
      </c>
      <c r="BM89" s="311" t="str">
        <f t="shared" si="37"/>
        <v/>
      </c>
    </row>
    <row r="90" spans="1:65" s="29" customFormat="1">
      <c r="A90" s="459"/>
      <c r="B90" s="273">
        <f t="shared" si="7"/>
        <v>2082</v>
      </c>
      <c r="C90" s="274">
        <f t="shared" ca="1" si="6"/>
        <v>0</v>
      </c>
      <c r="D90" s="311" t="str">
        <f t="shared" si="32"/>
        <v/>
      </c>
      <c r="E90" s="311" t="str">
        <f t="shared" si="32"/>
        <v/>
      </c>
      <c r="F90" s="311" t="str">
        <f t="shared" si="32"/>
        <v/>
      </c>
      <c r="G90" s="311" t="str">
        <f t="shared" si="32"/>
        <v/>
      </c>
      <c r="H90" s="311" t="str">
        <f t="shared" si="32"/>
        <v/>
      </c>
      <c r="I90" s="311" t="str">
        <f t="shared" si="32"/>
        <v/>
      </c>
      <c r="J90" s="311" t="str">
        <f t="shared" si="32"/>
        <v/>
      </c>
      <c r="K90" s="311" t="str">
        <f t="shared" si="32"/>
        <v/>
      </c>
      <c r="L90" s="311" t="str">
        <f t="shared" si="32"/>
        <v/>
      </c>
      <c r="M90" s="311" t="str">
        <f t="shared" si="32"/>
        <v/>
      </c>
      <c r="N90" s="311" t="str">
        <f t="shared" si="33"/>
        <v/>
      </c>
      <c r="O90" s="311" t="str">
        <f t="shared" si="33"/>
        <v/>
      </c>
      <c r="P90" s="311" t="str">
        <f t="shared" si="33"/>
        <v/>
      </c>
      <c r="Q90" s="311" t="str">
        <f t="shared" si="33"/>
        <v/>
      </c>
      <c r="R90" s="311" t="str">
        <f t="shared" si="33"/>
        <v/>
      </c>
      <c r="S90" s="311" t="str">
        <f t="shared" si="33"/>
        <v/>
      </c>
      <c r="T90" s="311" t="str">
        <f t="shared" si="33"/>
        <v/>
      </c>
      <c r="U90" s="311" t="str">
        <f t="shared" si="33"/>
        <v/>
      </c>
      <c r="V90" s="311" t="str">
        <f t="shared" si="33"/>
        <v/>
      </c>
      <c r="W90" s="311" t="str">
        <f t="shared" si="33"/>
        <v/>
      </c>
      <c r="X90" s="311" t="str">
        <f t="shared" si="34"/>
        <v/>
      </c>
      <c r="Y90" s="311" t="str">
        <f t="shared" si="34"/>
        <v/>
      </c>
      <c r="Z90" s="311" t="str">
        <f t="shared" si="34"/>
        <v/>
      </c>
      <c r="AA90" s="311" t="str">
        <f t="shared" si="34"/>
        <v/>
      </c>
      <c r="AB90" s="311" t="str">
        <f t="shared" si="34"/>
        <v/>
      </c>
      <c r="AC90" s="311" t="str">
        <f t="shared" si="34"/>
        <v/>
      </c>
      <c r="AD90" s="311" t="str">
        <f t="shared" si="34"/>
        <v/>
      </c>
      <c r="AE90" s="311" t="str">
        <f t="shared" si="34"/>
        <v/>
      </c>
      <c r="AF90" s="311" t="str">
        <f t="shared" si="34"/>
        <v/>
      </c>
      <c r="AG90" s="311" t="str">
        <f t="shared" si="34"/>
        <v/>
      </c>
      <c r="AH90" s="311" t="str">
        <f t="shared" si="35"/>
        <v/>
      </c>
      <c r="AI90" s="311" t="str">
        <f t="shared" si="35"/>
        <v/>
      </c>
      <c r="AJ90" s="311" t="str">
        <f t="shared" si="35"/>
        <v/>
      </c>
      <c r="AK90" s="311" t="str">
        <f t="shared" si="35"/>
        <v/>
      </c>
      <c r="AL90" s="311" t="str">
        <f t="shared" si="35"/>
        <v/>
      </c>
      <c r="AM90" s="311" t="str">
        <f t="shared" si="35"/>
        <v/>
      </c>
      <c r="AN90" s="311" t="str">
        <f t="shared" si="35"/>
        <v/>
      </c>
      <c r="AO90" s="311" t="str">
        <f t="shared" si="35"/>
        <v/>
      </c>
      <c r="AP90" s="311" t="str">
        <f t="shared" si="35"/>
        <v/>
      </c>
      <c r="AQ90" s="311" t="str">
        <f t="shared" si="35"/>
        <v/>
      </c>
      <c r="AR90" s="311" t="str">
        <f t="shared" si="36"/>
        <v/>
      </c>
      <c r="AS90" s="311" t="str">
        <f t="shared" si="36"/>
        <v/>
      </c>
      <c r="AT90" s="311" t="str">
        <f t="shared" si="36"/>
        <v/>
      </c>
      <c r="AU90" s="311" t="str">
        <f t="shared" si="36"/>
        <v/>
      </c>
      <c r="AV90" s="311">
        <f t="shared" si="36"/>
        <v>0</v>
      </c>
      <c r="AW90" s="311">
        <f t="shared" si="36"/>
        <v>0</v>
      </c>
      <c r="AX90" s="311">
        <f t="shared" si="36"/>
        <v>0</v>
      </c>
      <c r="AY90" s="311">
        <f t="shared" si="36"/>
        <v>0</v>
      </c>
      <c r="AZ90" s="311">
        <f t="shared" si="36"/>
        <v>0</v>
      </c>
      <c r="BA90" s="311">
        <f t="shared" si="36"/>
        <v>0</v>
      </c>
      <c r="BB90" s="311">
        <f t="shared" si="37"/>
        <v>0</v>
      </c>
      <c r="BC90" s="311">
        <f t="shared" si="37"/>
        <v>0</v>
      </c>
      <c r="BD90" s="311">
        <f t="shared" si="37"/>
        <v>0</v>
      </c>
      <c r="BE90" s="311">
        <f t="shared" si="37"/>
        <v>0</v>
      </c>
      <c r="BF90" s="311">
        <f t="shared" si="37"/>
        <v>0</v>
      </c>
      <c r="BG90" s="311">
        <f t="shared" si="37"/>
        <v>0</v>
      </c>
      <c r="BH90" s="311">
        <f t="shared" si="37"/>
        <v>0</v>
      </c>
      <c r="BI90" s="311">
        <f t="shared" si="37"/>
        <v>0</v>
      </c>
      <c r="BJ90" s="311">
        <f t="shared" si="37"/>
        <v>0</v>
      </c>
      <c r="BK90" s="311" t="str">
        <f t="shared" si="37"/>
        <v/>
      </c>
      <c r="BL90" s="311" t="str">
        <f t="shared" si="37"/>
        <v/>
      </c>
      <c r="BM90" s="311" t="str">
        <f t="shared" si="37"/>
        <v/>
      </c>
    </row>
    <row r="91" spans="1:65" s="29" customFormat="1">
      <c r="A91" s="459"/>
      <c r="B91" s="273">
        <f t="shared" si="7"/>
        <v>2083</v>
      </c>
      <c r="C91" s="274">
        <f t="shared" ca="1" si="6"/>
        <v>0</v>
      </c>
      <c r="D91" s="311" t="str">
        <f t="shared" si="32"/>
        <v/>
      </c>
      <c r="E91" s="311" t="str">
        <f t="shared" si="32"/>
        <v/>
      </c>
      <c r="F91" s="311" t="str">
        <f t="shared" si="32"/>
        <v/>
      </c>
      <c r="G91" s="311" t="str">
        <f t="shared" si="32"/>
        <v/>
      </c>
      <c r="H91" s="311" t="str">
        <f t="shared" si="32"/>
        <v/>
      </c>
      <c r="I91" s="311" t="str">
        <f t="shared" si="32"/>
        <v/>
      </c>
      <c r="J91" s="311" t="str">
        <f t="shared" si="32"/>
        <v/>
      </c>
      <c r="K91" s="311" t="str">
        <f t="shared" si="32"/>
        <v/>
      </c>
      <c r="L91" s="311" t="str">
        <f t="shared" si="32"/>
        <v/>
      </c>
      <c r="M91" s="311" t="str">
        <f t="shared" si="32"/>
        <v/>
      </c>
      <c r="N91" s="311" t="str">
        <f t="shared" si="33"/>
        <v/>
      </c>
      <c r="O91" s="311" t="str">
        <f t="shared" si="33"/>
        <v/>
      </c>
      <c r="P91" s="311" t="str">
        <f t="shared" si="33"/>
        <v/>
      </c>
      <c r="Q91" s="311" t="str">
        <f t="shared" si="33"/>
        <v/>
      </c>
      <c r="R91" s="311" t="str">
        <f t="shared" si="33"/>
        <v/>
      </c>
      <c r="S91" s="311" t="str">
        <f t="shared" si="33"/>
        <v/>
      </c>
      <c r="T91" s="311" t="str">
        <f t="shared" si="33"/>
        <v/>
      </c>
      <c r="U91" s="311" t="str">
        <f t="shared" si="33"/>
        <v/>
      </c>
      <c r="V91" s="311" t="str">
        <f t="shared" si="33"/>
        <v/>
      </c>
      <c r="W91" s="311" t="str">
        <f t="shared" si="33"/>
        <v/>
      </c>
      <c r="X91" s="311" t="str">
        <f t="shared" si="34"/>
        <v/>
      </c>
      <c r="Y91" s="311" t="str">
        <f t="shared" si="34"/>
        <v/>
      </c>
      <c r="Z91" s="311" t="str">
        <f t="shared" si="34"/>
        <v/>
      </c>
      <c r="AA91" s="311" t="str">
        <f t="shared" si="34"/>
        <v/>
      </c>
      <c r="AB91" s="311" t="str">
        <f t="shared" si="34"/>
        <v/>
      </c>
      <c r="AC91" s="311" t="str">
        <f t="shared" si="34"/>
        <v/>
      </c>
      <c r="AD91" s="311" t="str">
        <f t="shared" si="34"/>
        <v/>
      </c>
      <c r="AE91" s="311" t="str">
        <f t="shared" si="34"/>
        <v/>
      </c>
      <c r="AF91" s="311" t="str">
        <f t="shared" si="34"/>
        <v/>
      </c>
      <c r="AG91" s="311" t="str">
        <f t="shared" si="34"/>
        <v/>
      </c>
      <c r="AH91" s="311" t="str">
        <f t="shared" si="35"/>
        <v/>
      </c>
      <c r="AI91" s="311" t="str">
        <f t="shared" si="35"/>
        <v/>
      </c>
      <c r="AJ91" s="311" t="str">
        <f t="shared" si="35"/>
        <v/>
      </c>
      <c r="AK91" s="311" t="str">
        <f t="shared" si="35"/>
        <v/>
      </c>
      <c r="AL91" s="311" t="str">
        <f t="shared" si="35"/>
        <v/>
      </c>
      <c r="AM91" s="311" t="str">
        <f t="shared" si="35"/>
        <v/>
      </c>
      <c r="AN91" s="311" t="str">
        <f t="shared" si="35"/>
        <v/>
      </c>
      <c r="AO91" s="311" t="str">
        <f t="shared" si="35"/>
        <v/>
      </c>
      <c r="AP91" s="311" t="str">
        <f t="shared" si="35"/>
        <v/>
      </c>
      <c r="AQ91" s="311" t="str">
        <f t="shared" si="35"/>
        <v/>
      </c>
      <c r="AR91" s="311" t="str">
        <f t="shared" si="36"/>
        <v/>
      </c>
      <c r="AS91" s="311" t="str">
        <f t="shared" si="36"/>
        <v/>
      </c>
      <c r="AT91" s="311" t="str">
        <f t="shared" si="36"/>
        <v/>
      </c>
      <c r="AU91" s="311" t="str">
        <f t="shared" si="36"/>
        <v/>
      </c>
      <c r="AV91" s="311" t="str">
        <f t="shared" si="36"/>
        <v/>
      </c>
      <c r="AW91" s="311">
        <f t="shared" si="36"/>
        <v>0</v>
      </c>
      <c r="AX91" s="311">
        <f t="shared" si="36"/>
        <v>0</v>
      </c>
      <c r="AY91" s="311">
        <f t="shared" si="36"/>
        <v>0</v>
      </c>
      <c r="AZ91" s="311">
        <f t="shared" si="36"/>
        <v>0</v>
      </c>
      <c r="BA91" s="311">
        <f t="shared" si="36"/>
        <v>0</v>
      </c>
      <c r="BB91" s="311">
        <f t="shared" si="37"/>
        <v>0</v>
      </c>
      <c r="BC91" s="311">
        <f t="shared" si="37"/>
        <v>0</v>
      </c>
      <c r="BD91" s="311">
        <f t="shared" si="37"/>
        <v>0</v>
      </c>
      <c r="BE91" s="311">
        <f t="shared" si="37"/>
        <v>0</v>
      </c>
      <c r="BF91" s="311">
        <f t="shared" si="37"/>
        <v>0</v>
      </c>
      <c r="BG91" s="311">
        <f t="shared" si="37"/>
        <v>0</v>
      </c>
      <c r="BH91" s="311">
        <f t="shared" si="37"/>
        <v>0</v>
      </c>
      <c r="BI91" s="311">
        <f t="shared" si="37"/>
        <v>0</v>
      </c>
      <c r="BJ91" s="311">
        <f t="shared" si="37"/>
        <v>0</v>
      </c>
      <c r="BK91" s="311">
        <f t="shared" si="37"/>
        <v>0</v>
      </c>
      <c r="BL91" s="311" t="str">
        <f t="shared" si="37"/>
        <v/>
      </c>
      <c r="BM91" s="311" t="str">
        <f t="shared" si="37"/>
        <v/>
      </c>
    </row>
    <row r="92" spans="1:65" s="29" customFormat="1">
      <c r="A92" s="459"/>
      <c r="B92" s="273">
        <f t="shared" si="7"/>
        <v>2084</v>
      </c>
      <c r="C92" s="274">
        <f t="shared" ca="1" si="6"/>
        <v>0</v>
      </c>
      <c r="D92" s="311" t="str">
        <f t="shared" si="32"/>
        <v/>
      </c>
      <c r="E92" s="311" t="str">
        <f t="shared" si="32"/>
        <v/>
      </c>
      <c r="F92" s="311" t="str">
        <f t="shared" si="32"/>
        <v/>
      </c>
      <c r="G92" s="311" t="str">
        <f t="shared" si="32"/>
        <v/>
      </c>
      <c r="H92" s="311" t="str">
        <f t="shared" si="32"/>
        <v/>
      </c>
      <c r="I92" s="311" t="str">
        <f t="shared" si="32"/>
        <v/>
      </c>
      <c r="J92" s="311" t="str">
        <f t="shared" si="32"/>
        <v/>
      </c>
      <c r="K92" s="311" t="str">
        <f t="shared" si="32"/>
        <v/>
      </c>
      <c r="L92" s="311" t="str">
        <f t="shared" si="32"/>
        <v/>
      </c>
      <c r="M92" s="311" t="str">
        <f t="shared" si="32"/>
        <v/>
      </c>
      <c r="N92" s="311" t="str">
        <f t="shared" si="33"/>
        <v/>
      </c>
      <c r="O92" s="311" t="str">
        <f t="shared" si="33"/>
        <v/>
      </c>
      <c r="P92" s="311" t="str">
        <f t="shared" si="33"/>
        <v/>
      </c>
      <c r="Q92" s="311" t="str">
        <f t="shared" si="33"/>
        <v/>
      </c>
      <c r="R92" s="311" t="str">
        <f t="shared" si="33"/>
        <v/>
      </c>
      <c r="S92" s="311" t="str">
        <f t="shared" si="33"/>
        <v/>
      </c>
      <c r="T92" s="311" t="str">
        <f t="shared" si="33"/>
        <v/>
      </c>
      <c r="U92" s="311" t="str">
        <f t="shared" si="33"/>
        <v/>
      </c>
      <c r="V92" s="311" t="str">
        <f t="shared" si="33"/>
        <v/>
      </c>
      <c r="W92" s="311" t="str">
        <f t="shared" si="33"/>
        <v/>
      </c>
      <c r="X92" s="311" t="str">
        <f t="shared" si="34"/>
        <v/>
      </c>
      <c r="Y92" s="311" t="str">
        <f t="shared" si="34"/>
        <v/>
      </c>
      <c r="Z92" s="311" t="str">
        <f t="shared" si="34"/>
        <v/>
      </c>
      <c r="AA92" s="311" t="str">
        <f t="shared" si="34"/>
        <v/>
      </c>
      <c r="AB92" s="311" t="str">
        <f t="shared" si="34"/>
        <v/>
      </c>
      <c r="AC92" s="311" t="str">
        <f t="shared" si="34"/>
        <v/>
      </c>
      <c r="AD92" s="311" t="str">
        <f t="shared" si="34"/>
        <v/>
      </c>
      <c r="AE92" s="311" t="str">
        <f t="shared" si="34"/>
        <v/>
      </c>
      <c r="AF92" s="311" t="str">
        <f t="shared" si="34"/>
        <v/>
      </c>
      <c r="AG92" s="311" t="str">
        <f t="shared" si="34"/>
        <v/>
      </c>
      <c r="AH92" s="311" t="str">
        <f t="shared" si="35"/>
        <v/>
      </c>
      <c r="AI92" s="311" t="str">
        <f t="shared" si="35"/>
        <v/>
      </c>
      <c r="AJ92" s="311" t="str">
        <f t="shared" si="35"/>
        <v/>
      </c>
      <c r="AK92" s="311" t="str">
        <f t="shared" si="35"/>
        <v/>
      </c>
      <c r="AL92" s="311" t="str">
        <f t="shared" si="35"/>
        <v/>
      </c>
      <c r="AM92" s="311" t="str">
        <f t="shared" si="35"/>
        <v/>
      </c>
      <c r="AN92" s="311" t="str">
        <f t="shared" si="35"/>
        <v/>
      </c>
      <c r="AO92" s="311" t="str">
        <f t="shared" si="35"/>
        <v/>
      </c>
      <c r="AP92" s="311" t="str">
        <f t="shared" si="35"/>
        <v/>
      </c>
      <c r="AQ92" s="311" t="str">
        <f t="shared" si="35"/>
        <v/>
      </c>
      <c r="AR92" s="311" t="str">
        <f t="shared" si="36"/>
        <v/>
      </c>
      <c r="AS92" s="311" t="str">
        <f t="shared" si="36"/>
        <v/>
      </c>
      <c r="AT92" s="311" t="str">
        <f t="shared" si="36"/>
        <v/>
      </c>
      <c r="AU92" s="311" t="str">
        <f t="shared" si="36"/>
        <v/>
      </c>
      <c r="AV92" s="311" t="str">
        <f t="shared" si="36"/>
        <v/>
      </c>
      <c r="AW92" s="311" t="str">
        <f t="shared" si="36"/>
        <v/>
      </c>
      <c r="AX92" s="311">
        <f t="shared" si="36"/>
        <v>0</v>
      </c>
      <c r="AY92" s="311">
        <f t="shared" si="36"/>
        <v>0</v>
      </c>
      <c r="AZ92" s="311">
        <f t="shared" si="36"/>
        <v>0</v>
      </c>
      <c r="BA92" s="311">
        <f t="shared" si="36"/>
        <v>0</v>
      </c>
      <c r="BB92" s="311">
        <f t="shared" si="37"/>
        <v>0</v>
      </c>
      <c r="BC92" s="311">
        <f t="shared" si="37"/>
        <v>0</v>
      </c>
      <c r="BD92" s="311">
        <f t="shared" si="37"/>
        <v>0</v>
      </c>
      <c r="BE92" s="311">
        <f t="shared" si="37"/>
        <v>0</v>
      </c>
      <c r="BF92" s="311">
        <f t="shared" si="37"/>
        <v>0</v>
      </c>
      <c r="BG92" s="311">
        <f t="shared" si="37"/>
        <v>0</v>
      </c>
      <c r="BH92" s="311">
        <f t="shared" si="37"/>
        <v>0</v>
      </c>
      <c r="BI92" s="311">
        <f t="shared" si="37"/>
        <v>0</v>
      </c>
      <c r="BJ92" s="311">
        <f t="shared" si="37"/>
        <v>0</v>
      </c>
      <c r="BK92" s="311">
        <f t="shared" si="37"/>
        <v>0</v>
      </c>
      <c r="BL92" s="311">
        <f t="shared" si="37"/>
        <v>0</v>
      </c>
      <c r="BM92" s="311" t="str">
        <f t="shared" si="37"/>
        <v/>
      </c>
    </row>
    <row r="93" spans="1:65" s="29" customFormat="1">
      <c r="A93" s="459"/>
      <c r="B93" s="273">
        <f t="shared" si="7"/>
        <v>2085</v>
      </c>
      <c r="C93" s="274">
        <f ca="1">IF($B93&gt;B$18,"N/A",SUM(OFFSET(D93,0,0,1,B$18-B$17+1)))</f>
        <v>0</v>
      </c>
      <c r="D93" s="311" t="str">
        <f t="shared" si="32"/>
        <v/>
      </c>
      <c r="E93" s="311" t="str">
        <f t="shared" si="32"/>
        <v/>
      </c>
      <c r="F93" s="311" t="str">
        <f t="shared" si="32"/>
        <v/>
      </c>
      <c r="G93" s="311" t="str">
        <f t="shared" si="32"/>
        <v/>
      </c>
      <c r="H93" s="311" t="str">
        <f t="shared" si="32"/>
        <v/>
      </c>
      <c r="I93" s="311" t="str">
        <f t="shared" si="32"/>
        <v/>
      </c>
      <c r="J93" s="311" t="str">
        <f t="shared" si="32"/>
        <v/>
      </c>
      <c r="K93" s="311" t="str">
        <f t="shared" si="32"/>
        <v/>
      </c>
      <c r="L93" s="311" t="str">
        <f t="shared" si="32"/>
        <v/>
      </c>
      <c r="M93" s="311" t="str">
        <f t="shared" si="32"/>
        <v/>
      </c>
      <c r="N93" s="311" t="str">
        <f t="shared" si="33"/>
        <v/>
      </c>
      <c r="O93" s="311" t="str">
        <f t="shared" si="33"/>
        <v/>
      </c>
      <c r="P93" s="311" t="str">
        <f t="shared" si="33"/>
        <v/>
      </c>
      <c r="Q93" s="311" t="str">
        <f t="shared" si="33"/>
        <v/>
      </c>
      <c r="R93" s="311" t="str">
        <f t="shared" si="33"/>
        <v/>
      </c>
      <c r="S93" s="311" t="str">
        <f t="shared" si="33"/>
        <v/>
      </c>
      <c r="T93" s="311" t="str">
        <f t="shared" si="33"/>
        <v/>
      </c>
      <c r="U93" s="311" t="str">
        <f t="shared" si="33"/>
        <v/>
      </c>
      <c r="V93" s="311" t="str">
        <f t="shared" si="33"/>
        <v/>
      </c>
      <c r="W93" s="311" t="str">
        <f t="shared" si="33"/>
        <v/>
      </c>
      <c r="X93" s="311" t="str">
        <f t="shared" si="34"/>
        <v/>
      </c>
      <c r="Y93" s="311" t="str">
        <f t="shared" si="34"/>
        <v/>
      </c>
      <c r="Z93" s="311" t="str">
        <f t="shared" si="34"/>
        <v/>
      </c>
      <c r="AA93" s="311" t="str">
        <f t="shared" si="34"/>
        <v/>
      </c>
      <c r="AB93" s="311" t="str">
        <f t="shared" si="34"/>
        <v/>
      </c>
      <c r="AC93" s="311" t="str">
        <f t="shared" si="34"/>
        <v/>
      </c>
      <c r="AD93" s="311" t="str">
        <f t="shared" si="34"/>
        <v/>
      </c>
      <c r="AE93" s="311" t="str">
        <f t="shared" si="34"/>
        <v/>
      </c>
      <c r="AF93" s="311" t="str">
        <f t="shared" si="34"/>
        <v/>
      </c>
      <c r="AG93" s="311" t="str">
        <f t="shared" si="34"/>
        <v/>
      </c>
      <c r="AH93" s="311" t="str">
        <f t="shared" si="35"/>
        <v/>
      </c>
      <c r="AI93" s="311" t="str">
        <f t="shared" si="35"/>
        <v/>
      </c>
      <c r="AJ93" s="311" t="str">
        <f t="shared" si="35"/>
        <v/>
      </c>
      <c r="AK93" s="311" t="str">
        <f t="shared" si="35"/>
        <v/>
      </c>
      <c r="AL93" s="311" t="str">
        <f t="shared" si="35"/>
        <v/>
      </c>
      <c r="AM93" s="311" t="str">
        <f t="shared" si="35"/>
        <v/>
      </c>
      <c r="AN93" s="311" t="str">
        <f t="shared" si="35"/>
        <v/>
      </c>
      <c r="AO93" s="311" t="str">
        <f t="shared" si="35"/>
        <v/>
      </c>
      <c r="AP93" s="311" t="str">
        <f t="shared" si="35"/>
        <v/>
      </c>
      <c r="AQ93" s="311" t="str">
        <f t="shared" si="35"/>
        <v/>
      </c>
      <c r="AR93" s="311" t="str">
        <f t="shared" si="36"/>
        <v/>
      </c>
      <c r="AS93" s="311" t="str">
        <f t="shared" si="36"/>
        <v/>
      </c>
      <c r="AT93" s="311" t="str">
        <f t="shared" si="36"/>
        <v/>
      </c>
      <c r="AU93" s="311" t="str">
        <f t="shared" si="36"/>
        <v/>
      </c>
      <c r="AV93" s="311" t="str">
        <f t="shared" si="36"/>
        <v/>
      </c>
      <c r="AW93" s="311" t="str">
        <f t="shared" si="36"/>
        <v/>
      </c>
      <c r="AX93" s="311" t="str">
        <f t="shared" si="36"/>
        <v/>
      </c>
      <c r="AY93" s="311">
        <f t="shared" si="36"/>
        <v>0</v>
      </c>
      <c r="AZ93" s="311">
        <f t="shared" si="36"/>
        <v>0</v>
      </c>
      <c r="BA93" s="311">
        <f t="shared" si="36"/>
        <v>0</v>
      </c>
      <c r="BB93" s="311">
        <f t="shared" si="37"/>
        <v>0</v>
      </c>
      <c r="BC93" s="311">
        <f t="shared" si="37"/>
        <v>0</v>
      </c>
      <c r="BD93" s="311">
        <f t="shared" si="37"/>
        <v>0</v>
      </c>
      <c r="BE93" s="311">
        <f t="shared" si="37"/>
        <v>0</v>
      </c>
      <c r="BF93" s="311">
        <f t="shared" si="37"/>
        <v>0</v>
      </c>
      <c r="BG93" s="311">
        <f t="shared" si="37"/>
        <v>0</v>
      </c>
      <c r="BH93" s="311">
        <f t="shared" si="37"/>
        <v>0</v>
      </c>
      <c r="BI93" s="311">
        <f t="shared" si="37"/>
        <v>0</v>
      </c>
      <c r="BJ93" s="311">
        <f t="shared" si="37"/>
        <v>0</v>
      </c>
      <c r="BK93" s="311">
        <f t="shared" si="37"/>
        <v>0</v>
      </c>
      <c r="BL93" s="311">
        <f t="shared" si="37"/>
        <v>0</v>
      </c>
      <c r="BM93" s="311">
        <f t="shared" si="37"/>
        <v>0</v>
      </c>
    </row>
    <row r="94" spans="1:65" s="91" customFormat="1">
      <c r="A94" s="100" t="s">
        <v>34</v>
      </c>
      <c r="B94" s="100"/>
      <c r="C94" s="101">
        <f ca="1">SUM(OFFSET(D94,0,0,1,B$18-B$17+1))</f>
        <v>0</v>
      </c>
      <c r="D94" s="277">
        <f t="shared" ref="D94:AI94" ca="1" si="38">IF(D30="","",D31-SUM(OFFSET(D32,0,0,$B$18-$B$17+1,1)))</f>
        <v>0</v>
      </c>
      <c r="E94" s="277">
        <f t="shared" ca="1" si="38"/>
        <v>0</v>
      </c>
      <c r="F94" s="277">
        <f t="shared" ca="1" si="38"/>
        <v>0</v>
      </c>
      <c r="G94" s="277">
        <f t="shared" ca="1" si="38"/>
        <v>0</v>
      </c>
      <c r="H94" s="277">
        <f t="shared" ca="1" si="38"/>
        <v>0</v>
      </c>
      <c r="I94" s="277">
        <f t="shared" ca="1" si="38"/>
        <v>0</v>
      </c>
      <c r="J94" s="277">
        <f t="shared" ca="1" si="38"/>
        <v>0</v>
      </c>
      <c r="K94" s="277">
        <f t="shared" ca="1" si="38"/>
        <v>0</v>
      </c>
      <c r="L94" s="277">
        <f t="shared" ca="1" si="38"/>
        <v>0</v>
      </c>
      <c r="M94" s="277">
        <f t="shared" ca="1" si="38"/>
        <v>0</v>
      </c>
      <c r="N94" s="277">
        <f t="shared" ca="1" si="38"/>
        <v>0</v>
      </c>
      <c r="O94" s="277">
        <f t="shared" ca="1" si="38"/>
        <v>0</v>
      </c>
      <c r="P94" s="277">
        <f t="shared" ca="1" si="38"/>
        <v>0</v>
      </c>
      <c r="Q94" s="277">
        <f t="shared" ca="1" si="38"/>
        <v>0</v>
      </c>
      <c r="R94" s="277">
        <f t="shared" ca="1" si="38"/>
        <v>0</v>
      </c>
      <c r="S94" s="277">
        <f t="shared" ca="1" si="38"/>
        <v>0</v>
      </c>
      <c r="T94" s="277">
        <f t="shared" ca="1" si="38"/>
        <v>0</v>
      </c>
      <c r="U94" s="277">
        <f t="shared" ca="1" si="38"/>
        <v>0</v>
      </c>
      <c r="V94" s="277">
        <f t="shared" ca="1" si="38"/>
        <v>0</v>
      </c>
      <c r="W94" s="277">
        <f t="shared" ca="1" si="38"/>
        <v>0</v>
      </c>
      <c r="X94" s="277">
        <f t="shared" ca="1" si="38"/>
        <v>0</v>
      </c>
      <c r="Y94" s="277">
        <f t="shared" ca="1" si="38"/>
        <v>0</v>
      </c>
      <c r="Z94" s="277">
        <f t="shared" ca="1" si="38"/>
        <v>0</v>
      </c>
      <c r="AA94" s="277">
        <f t="shared" ca="1" si="38"/>
        <v>0</v>
      </c>
      <c r="AB94" s="277">
        <f t="shared" ca="1" si="38"/>
        <v>0</v>
      </c>
      <c r="AC94" s="277">
        <f t="shared" ca="1" si="38"/>
        <v>0</v>
      </c>
      <c r="AD94" s="277">
        <f t="shared" ca="1" si="38"/>
        <v>0</v>
      </c>
      <c r="AE94" s="277">
        <f t="shared" ca="1" si="38"/>
        <v>0</v>
      </c>
      <c r="AF94" s="277">
        <f t="shared" ca="1" si="38"/>
        <v>0</v>
      </c>
      <c r="AG94" s="277">
        <f t="shared" ca="1" si="38"/>
        <v>0</v>
      </c>
      <c r="AH94" s="277">
        <f t="shared" ca="1" si="38"/>
        <v>0</v>
      </c>
      <c r="AI94" s="277">
        <f t="shared" ca="1" si="38"/>
        <v>0</v>
      </c>
      <c r="AJ94" s="277">
        <f t="shared" ref="AJ94:BM94" ca="1" si="39">IF(AJ30="","",AJ31-SUM(OFFSET(AJ32,0,0,$B$18-$B$17+1,1)))</f>
        <v>0</v>
      </c>
      <c r="AK94" s="277">
        <f t="shared" ca="1" si="39"/>
        <v>0</v>
      </c>
      <c r="AL94" s="277">
        <f t="shared" ca="1" si="39"/>
        <v>0</v>
      </c>
      <c r="AM94" s="277">
        <f t="shared" ca="1" si="39"/>
        <v>0</v>
      </c>
      <c r="AN94" s="277">
        <f t="shared" ca="1" si="39"/>
        <v>0</v>
      </c>
      <c r="AO94" s="277">
        <f t="shared" ca="1" si="39"/>
        <v>0</v>
      </c>
      <c r="AP94" s="277">
        <f t="shared" ca="1" si="39"/>
        <v>0</v>
      </c>
      <c r="AQ94" s="277">
        <f t="shared" ca="1" si="39"/>
        <v>0</v>
      </c>
      <c r="AR94" s="277">
        <f t="shared" ca="1" si="39"/>
        <v>0</v>
      </c>
      <c r="AS94" s="277">
        <f t="shared" ca="1" si="39"/>
        <v>0</v>
      </c>
      <c r="AT94" s="277">
        <f t="shared" ca="1" si="39"/>
        <v>0</v>
      </c>
      <c r="AU94" s="277">
        <f t="shared" ca="1" si="39"/>
        <v>0</v>
      </c>
      <c r="AV94" s="277">
        <f t="shared" ca="1" si="39"/>
        <v>0</v>
      </c>
      <c r="AW94" s="277">
        <f t="shared" ca="1" si="39"/>
        <v>0</v>
      </c>
      <c r="AX94" s="277">
        <f t="shared" ca="1" si="39"/>
        <v>0</v>
      </c>
      <c r="AY94" s="277">
        <f t="shared" ca="1" si="39"/>
        <v>0</v>
      </c>
      <c r="AZ94" s="277">
        <f t="shared" ca="1" si="39"/>
        <v>0</v>
      </c>
      <c r="BA94" s="277">
        <f t="shared" ca="1" si="39"/>
        <v>0</v>
      </c>
      <c r="BB94" s="277">
        <f t="shared" ca="1" si="39"/>
        <v>0</v>
      </c>
      <c r="BC94" s="277">
        <f t="shared" ca="1" si="39"/>
        <v>0</v>
      </c>
      <c r="BD94" s="277">
        <f t="shared" ca="1" si="39"/>
        <v>0</v>
      </c>
      <c r="BE94" s="277">
        <f t="shared" ca="1" si="39"/>
        <v>0</v>
      </c>
      <c r="BF94" s="277">
        <f t="shared" ca="1" si="39"/>
        <v>0</v>
      </c>
      <c r="BG94" s="277">
        <f t="shared" ca="1" si="39"/>
        <v>0</v>
      </c>
      <c r="BH94" s="277">
        <f t="shared" ca="1" si="39"/>
        <v>0</v>
      </c>
      <c r="BI94" s="277">
        <f t="shared" ca="1" si="39"/>
        <v>0</v>
      </c>
      <c r="BJ94" s="277">
        <f t="shared" ca="1" si="39"/>
        <v>0</v>
      </c>
      <c r="BK94" s="277">
        <f t="shared" ca="1" si="39"/>
        <v>0</v>
      </c>
      <c r="BL94" s="277">
        <f t="shared" ca="1" si="39"/>
        <v>0</v>
      </c>
      <c r="BM94" s="277">
        <f t="shared" ca="1" si="39"/>
        <v>0</v>
      </c>
    </row>
    <row r="96" spans="1:65">
      <c r="A96" s="113" t="s">
        <v>330</v>
      </c>
    </row>
    <row r="97" spans="1:65" ht="6" customHeight="1">
      <c r="A97" s="108"/>
    </row>
    <row r="98" spans="1:65" ht="51.6" customHeight="1">
      <c r="A98" s="25" t="s">
        <v>149</v>
      </c>
      <c r="B98" s="455" t="s">
        <v>35</v>
      </c>
      <c r="C98" s="455"/>
      <c r="D98" s="455"/>
      <c r="E98" s="455"/>
      <c r="F98" s="455"/>
      <c r="G98" s="455"/>
      <c r="H98" s="455"/>
      <c r="I98" s="455"/>
      <c r="J98" s="455"/>
      <c r="K98" s="455"/>
      <c r="L98" s="455"/>
      <c r="M98" s="455"/>
      <c r="N98" s="455"/>
      <c r="O98" s="455"/>
      <c r="P98" s="455"/>
      <c r="Q98" s="455"/>
      <c r="R98" s="455"/>
      <c r="S98" s="455"/>
      <c r="T98" s="455"/>
      <c r="U98" s="455"/>
    </row>
    <row r="99" spans="1:65" ht="13.9" customHeight="1">
      <c r="A99" s="25"/>
      <c r="B99" s="25"/>
      <c r="C99" s="112"/>
      <c r="D99" s="145" t="s">
        <v>78</v>
      </c>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row>
    <row r="100" spans="1:65">
      <c r="A100" s="25" t="s">
        <v>150</v>
      </c>
      <c r="B100" s="26"/>
      <c r="C100" s="27" t="s">
        <v>90</v>
      </c>
      <c r="D100" s="275">
        <f>'Factual scenario'!C$34</f>
        <v>2024</v>
      </c>
      <c r="E100" s="275">
        <f>'Factual scenario'!D$34</f>
        <v>2025</v>
      </c>
      <c r="F100" s="275">
        <f>'Factual scenario'!E$34</f>
        <v>2026</v>
      </c>
      <c r="G100" s="275">
        <f>'Factual scenario'!F$34</f>
        <v>2027</v>
      </c>
      <c r="H100" s="275">
        <f>'Factual scenario'!G$34</f>
        <v>2028</v>
      </c>
      <c r="I100" s="275">
        <f>'Factual scenario'!H$34</f>
        <v>2029</v>
      </c>
      <c r="J100" s="275">
        <f>'Factual scenario'!I$34</f>
        <v>2030</v>
      </c>
      <c r="K100" s="275">
        <f>'Factual scenario'!J$34</f>
        <v>2031</v>
      </c>
      <c r="L100" s="275">
        <f>'Factual scenario'!K$34</f>
        <v>2032</v>
      </c>
      <c r="M100" s="275">
        <f>'Factual scenario'!L$34</f>
        <v>2033</v>
      </c>
      <c r="N100" s="275">
        <f>'Factual scenario'!M$34</f>
        <v>2034</v>
      </c>
      <c r="O100" s="275">
        <f>'Factual scenario'!N$34</f>
        <v>2035</v>
      </c>
      <c r="P100" s="275">
        <f>'Factual scenario'!O$34</f>
        <v>2036</v>
      </c>
      <c r="Q100" s="275">
        <f>'Factual scenario'!P$34</f>
        <v>2037</v>
      </c>
      <c r="R100" s="275">
        <f>'Factual scenario'!Q$34</f>
        <v>2038</v>
      </c>
      <c r="S100" s="275">
        <f>'Factual scenario'!R$34</f>
        <v>2039</v>
      </c>
      <c r="T100" s="275">
        <f>'Factual scenario'!S$34</f>
        <v>2040</v>
      </c>
      <c r="U100" s="275">
        <f>'Factual scenario'!T$34</f>
        <v>2041</v>
      </c>
      <c r="V100" s="275">
        <f>'Factual scenario'!U$34</f>
        <v>2042</v>
      </c>
      <c r="W100" s="275">
        <f>'Factual scenario'!V$34</f>
        <v>2043</v>
      </c>
      <c r="X100" s="275">
        <f>'Factual scenario'!W$34</f>
        <v>2044</v>
      </c>
      <c r="Y100" s="275">
        <f>'Factual scenario'!X$34</f>
        <v>2045</v>
      </c>
      <c r="Z100" s="275">
        <f>'Factual scenario'!Y$34</f>
        <v>2046</v>
      </c>
      <c r="AA100" s="275">
        <f>'Factual scenario'!Z$34</f>
        <v>2047</v>
      </c>
      <c r="AB100" s="275">
        <f>'Factual scenario'!AA$34</f>
        <v>2048</v>
      </c>
      <c r="AC100" s="275">
        <f>'Factual scenario'!AB$34</f>
        <v>2049</v>
      </c>
      <c r="AD100" s="275">
        <f>'Factual scenario'!AC$34</f>
        <v>2050</v>
      </c>
      <c r="AE100" s="275">
        <f>'Factual scenario'!AD$34</f>
        <v>2051</v>
      </c>
      <c r="AF100" s="275">
        <f>'Factual scenario'!AE$34</f>
        <v>2052</v>
      </c>
      <c r="AG100" s="275">
        <f>'Factual scenario'!AF$34</f>
        <v>2053</v>
      </c>
      <c r="AH100" s="275">
        <f>'Factual scenario'!AG$34</f>
        <v>2054</v>
      </c>
      <c r="AI100" s="275">
        <f>'Factual scenario'!AH$34</f>
        <v>2055</v>
      </c>
      <c r="AJ100" s="275">
        <f>'Factual scenario'!AI$34</f>
        <v>2056</v>
      </c>
      <c r="AK100" s="275">
        <f>'Factual scenario'!AJ$34</f>
        <v>2057</v>
      </c>
      <c r="AL100" s="275">
        <f>'Factual scenario'!AK$34</f>
        <v>2058</v>
      </c>
      <c r="AM100" s="275">
        <f>'Factual scenario'!AL$34</f>
        <v>2059</v>
      </c>
      <c r="AN100" s="275">
        <f>'Factual scenario'!AM$34</f>
        <v>2060</v>
      </c>
      <c r="AO100" s="275">
        <f>'Factual scenario'!AN$34</f>
        <v>2061</v>
      </c>
      <c r="AP100" s="275">
        <f>'Factual scenario'!AO$34</f>
        <v>2062</v>
      </c>
      <c r="AQ100" s="275">
        <f>'Factual scenario'!AP$34</f>
        <v>2063</v>
      </c>
      <c r="AR100" s="275">
        <f>'Factual scenario'!AQ$34</f>
        <v>2064</v>
      </c>
      <c r="AS100" s="275">
        <f>'Factual scenario'!AR$34</f>
        <v>2065</v>
      </c>
      <c r="AT100" s="275">
        <f>'Factual scenario'!AS$34</f>
        <v>2066</v>
      </c>
      <c r="AU100" s="275">
        <f>'Factual scenario'!AT$34</f>
        <v>2067</v>
      </c>
      <c r="AV100" s="275">
        <f>'Factual scenario'!AU$34</f>
        <v>2068</v>
      </c>
      <c r="AW100" s="275">
        <f>'Factual scenario'!AV$34</f>
        <v>2069</v>
      </c>
      <c r="AX100" s="275">
        <f>'Factual scenario'!AW$34</f>
        <v>2070</v>
      </c>
      <c r="AY100" s="275">
        <f>'Factual scenario'!AX$34</f>
        <v>2071</v>
      </c>
      <c r="AZ100" s="275">
        <f>'Factual scenario'!AY$34</f>
        <v>2072</v>
      </c>
      <c r="BA100" s="275">
        <f>'Factual scenario'!AZ$34</f>
        <v>2073</v>
      </c>
      <c r="BB100" s="275">
        <f>'Factual scenario'!BA$34</f>
        <v>2074</v>
      </c>
      <c r="BC100" s="275">
        <f>'Factual scenario'!BB$34</f>
        <v>2075</v>
      </c>
      <c r="BD100" s="275">
        <f>'Factual scenario'!BC$34</f>
        <v>2076</v>
      </c>
      <c r="BE100" s="275">
        <f>'Factual scenario'!BD$34</f>
        <v>2077</v>
      </c>
      <c r="BF100" s="275">
        <f>'Factual scenario'!BE$34</f>
        <v>2078</v>
      </c>
      <c r="BG100" s="275">
        <f>'Factual scenario'!BF$34</f>
        <v>2079</v>
      </c>
      <c r="BH100" s="275">
        <f>'Factual scenario'!BG$34</f>
        <v>2080</v>
      </c>
      <c r="BI100" s="275">
        <f>'Factual scenario'!BH$34</f>
        <v>2081</v>
      </c>
      <c r="BJ100" s="275">
        <f>'Factual scenario'!BI$34</f>
        <v>2082</v>
      </c>
      <c r="BK100" s="275">
        <f>'Factual scenario'!BJ$34</f>
        <v>2083</v>
      </c>
      <c r="BL100" s="275">
        <f>'Factual scenario'!BK$34</f>
        <v>2084</v>
      </c>
      <c r="BM100" s="275">
        <f>'Factual scenario'!BL$34</f>
        <v>2085</v>
      </c>
    </row>
    <row r="101" spans="1:65" s="29" customFormat="1">
      <c r="A101" s="403" t="s">
        <v>331</v>
      </c>
      <c r="B101" s="102"/>
      <c r="C101" s="103">
        <f ca="1">SUM(OFFSET(D101,0,0,1,B$18-B$17+1))</f>
        <v>0</v>
      </c>
      <c r="D101" s="276">
        <f>IF(D30="","",'Factual scenario'!C40)</f>
        <v>0</v>
      </c>
      <c r="E101" s="276">
        <f>IF(E30="","",'Factual scenario'!D40)</f>
        <v>0</v>
      </c>
      <c r="F101" s="276">
        <f>IF(F30="","",'Factual scenario'!E40)</f>
        <v>0</v>
      </c>
      <c r="G101" s="276">
        <f>IF(G30="","",'Factual scenario'!F40)</f>
        <v>0</v>
      </c>
      <c r="H101" s="276">
        <f>IF(H30="","",'Factual scenario'!G40)</f>
        <v>0</v>
      </c>
      <c r="I101" s="276">
        <f>IF(I30="","",'Factual scenario'!H40)</f>
        <v>0</v>
      </c>
      <c r="J101" s="276">
        <f>IF(J30="","",'Factual scenario'!I40)</f>
        <v>0</v>
      </c>
      <c r="K101" s="276">
        <f>IF(K30="","",'Factual scenario'!J40)</f>
        <v>0</v>
      </c>
      <c r="L101" s="276">
        <f>IF(L30="","",'Factual scenario'!K40)</f>
        <v>0</v>
      </c>
      <c r="M101" s="276">
        <f>IF(M30="","",'Factual scenario'!L40)</f>
        <v>0</v>
      </c>
      <c r="N101" s="276">
        <f>IF(N30="","",'Factual scenario'!M40)</f>
        <v>0</v>
      </c>
      <c r="O101" s="276">
        <f>IF(O30="","",'Factual scenario'!N40)</f>
        <v>0</v>
      </c>
      <c r="P101" s="276">
        <f>IF(P30="","",'Factual scenario'!O40)</f>
        <v>0</v>
      </c>
      <c r="Q101" s="276">
        <f>IF(Q30="","",'Factual scenario'!P40)</f>
        <v>0</v>
      </c>
      <c r="R101" s="276">
        <f>IF(R30="","",'Factual scenario'!Q40)</f>
        <v>0</v>
      </c>
      <c r="S101" s="276">
        <f>IF(S30="","",'Factual scenario'!R40)</f>
        <v>0</v>
      </c>
      <c r="T101" s="276">
        <f>IF(T30="","",'Factual scenario'!S40)</f>
        <v>0</v>
      </c>
      <c r="U101" s="276">
        <f>IF(U30="","",'Factual scenario'!T40)</f>
        <v>0</v>
      </c>
      <c r="V101" s="276">
        <f>IF(V30="","",'Factual scenario'!U40)</f>
        <v>0</v>
      </c>
      <c r="W101" s="276">
        <f>IF(W30="","",'Factual scenario'!V40)</f>
        <v>0</v>
      </c>
      <c r="X101" s="276">
        <f>IF(X30="","",'Factual scenario'!W40)</f>
        <v>0</v>
      </c>
      <c r="Y101" s="276">
        <f>IF(Y30="","",'Factual scenario'!X40)</f>
        <v>0</v>
      </c>
      <c r="Z101" s="276">
        <f>IF(Z30="","",'Factual scenario'!Y40)</f>
        <v>0</v>
      </c>
      <c r="AA101" s="276">
        <f>IF(AA30="","",'Factual scenario'!Z40)</f>
        <v>0</v>
      </c>
      <c r="AB101" s="276">
        <f>IF(AB30="","",'Factual scenario'!AA40)</f>
        <v>0</v>
      </c>
      <c r="AC101" s="276">
        <f>IF(AC30="","",'Factual scenario'!AB40)</f>
        <v>0</v>
      </c>
      <c r="AD101" s="276">
        <f>IF(AD30="","",'Factual scenario'!AC40)</f>
        <v>0</v>
      </c>
      <c r="AE101" s="276">
        <f>IF(AE30="","",'Factual scenario'!AD40)</f>
        <v>0</v>
      </c>
      <c r="AF101" s="276">
        <f>IF(AF30="","",'Factual scenario'!AE40)</f>
        <v>0</v>
      </c>
      <c r="AG101" s="276">
        <f>IF(AG30="","",'Factual scenario'!AF40)</f>
        <v>0</v>
      </c>
      <c r="AH101" s="276">
        <f>IF(AH30="","",'Factual scenario'!AG40)</f>
        <v>0</v>
      </c>
      <c r="AI101" s="276">
        <f>IF(AI30="","",'Factual scenario'!AH40)</f>
        <v>0</v>
      </c>
      <c r="AJ101" s="276">
        <f>IF(AJ30="","",'Factual scenario'!AI40)</f>
        <v>0</v>
      </c>
      <c r="AK101" s="276">
        <f>IF(AK30="","",'Factual scenario'!AJ40)</f>
        <v>0</v>
      </c>
      <c r="AL101" s="276">
        <f>IF(AL30="","",'Factual scenario'!AK40)</f>
        <v>0</v>
      </c>
      <c r="AM101" s="276">
        <f>IF(AM30="","",'Factual scenario'!AL40)</f>
        <v>0</v>
      </c>
      <c r="AN101" s="276">
        <f>IF(AN30="","",'Factual scenario'!AM40)</f>
        <v>0</v>
      </c>
      <c r="AO101" s="276">
        <f>IF(AO30="","",'Factual scenario'!AN40)</f>
        <v>0</v>
      </c>
      <c r="AP101" s="276">
        <f>IF(AP30="","",'Factual scenario'!AO40)</f>
        <v>0</v>
      </c>
      <c r="AQ101" s="276">
        <f>IF(AQ30="","",'Factual scenario'!AP40)</f>
        <v>0</v>
      </c>
      <c r="AR101" s="276">
        <f>IF(AR30="","",'Factual scenario'!AQ40)</f>
        <v>0</v>
      </c>
      <c r="AS101" s="276">
        <f>IF(AS30="","",'Factual scenario'!AR40)</f>
        <v>0</v>
      </c>
      <c r="AT101" s="276">
        <f>IF(AT30="","",'Factual scenario'!AS40)</f>
        <v>0</v>
      </c>
      <c r="AU101" s="276">
        <f>IF(AU30="","",'Factual scenario'!AT40)</f>
        <v>0</v>
      </c>
      <c r="AV101" s="276">
        <f>IF(AV30="","",'Factual scenario'!AU40)</f>
        <v>0</v>
      </c>
      <c r="AW101" s="276">
        <f>IF(AW30="","",'Factual scenario'!AV40)</f>
        <v>0</v>
      </c>
      <c r="AX101" s="276">
        <f>IF(AX30="","",'Factual scenario'!AW40)</f>
        <v>0</v>
      </c>
      <c r="AY101" s="276">
        <f>IF(AY30="","",'Factual scenario'!AX40)</f>
        <v>0</v>
      </c>
      <c r="AZ101" s="276">
        <f>IF(AZ30="","",'Factual scenario'!AY40)</f>
        <v>0</v>
      </c>
      <c r="BA101" s="276">
        <f>IF(BA30="","",'Factual scenario'!AZ40)</f>
        <v>0</v>
      </c>
      <c r="BB101" s="276">
        <f>IF(BB30="","",'Factual scenario'!BA40)</f>
        <v>0</v>
      </c>
      <c r="BC101" s="276">
        <f>IF(BC30="","",'Factual scenario'!BB40)</f>
        <v>0</v>
      </c>
      <c r="BD101" s="276">
        <f>IF(BD30="","",'Factual scenario'!BC40)</f>
        <v>0</v>
      </c>
      <c r="BE101" s="276">
        <f>IF(BE30="","",'Factual scenario'!BD40)</f>
        <v>0</v>
      </c>
      <c r="BF101" s="276">
        <f>IF(BF30="","",'Factual scenario'!BE40)</f>
        <v>0</v>
      </c>
      <c r="BG101" s="276">
        <f>IF(BG30="","",'Factual scenario'!BF40)</f>
        <v>0</v>
      </c>
      <c r="BH101" s="276">
        <f>IF(BH30="","",'Factual scenario'!BG40)</f>
        <v>0</v>
      </c>
      <c r="BI101" s="276">
        <f>IF(BI30="","",'Factual scenario'!BH40)</f>
        <v>0</v>
      </c>
      <c r="BJ101" s="276">
        <f>IF(BJ30="","",'Factual scenario'!BI40)</f>
        <v>0</v>
      </c>
      <c r="BK101" s="276">
        <f>IF(BK30="","",'Factual scenario'!BJ40)</f>
        <v>0</v>
      </c>
      <c r="BL101" s="276">
        <f>IF(BL30="","",'Factual scenario'!BK40)</f>
        <v>0</v>
      </c>
      <c r="BM101" s="276">
        <f>IF(BM30="","",'Factual scenario'!BL40)</f>
        <v>0</v>
      </c>
    </row>
    <row r="102" spans="1:65" s="29" customFormat="1">
      <c r="A102" s="458" t="s">
        <v>332</v>
      </c>
      <c r="B102" s="273">
        <f>B17</f>
        <v>2024</v>
      </c>
      <c r="C102" s="274">
        <f ca="1">IF($B102&gt;B$18,"N/A",SUM(OFFSET(D102,0,0,1,B$18-B$17+1)))</f>
        <v>0</v>
      </c>
      <c r="D102" s="311">
        <f t="shared" ref="D102:M111" si="40">IF(D$101="","",IF($B102&gt;$B$18,"",IF(AND($B102&gt;=D$100,$B102-D$100&lt;$B$22),D$101/$B$22,"")))</f>
        <v>0</v>
      </c>
      <c r="E102" s="311" t="str">
        <f t="shared" si="40"/>
        <v/>
      </c>
      <c r="F102" s="311" t="str">
        <f t="shared" si="40"/>
        <v/>
      </c>
      <c r="G102" s="311" t="str">
        <f t="shared" si="40"/>
        <v/>
      </c>
      <c r="H102" s="311" t="str">
        <f t="shared" si="40"/>
        <v/>
      </c>
      <c r="I102" s="311" t="str">
        <f t="shared" si="40"/>
        <v/>
      </c>
      <c r="J102" s="311" t="str">
        <f t="shared" si="40"/>
        <v/>
      </c>
      <c r="K102" s="311" t="str">
        <f t="shared" si="40"/>
        <v/>
      </c>
      <c r="L102" s="311" t="str">
        <f t="shared" si="40"/>
        <v/>
      </c>
      <c r="M102" s="311" t="str">
        <f t="shared" si="40"/>
        <v/>
      </c>
      <c r="N102" s="311" t="str">
        <f t="shared" ref="N102:W111" si="41">IF(N$101="","",IF($B102&gt;$B$18,"",IF(AND($B102&gt;=N$100,$B102-N$100&lt;$B$22),N$101/$B$22,"")))</f>
        <v/>
      </c>
      <c r="O102" s="311" t="str">
        <f t="shared" si="41"/>
        <v/>
      </c>
      <c r="P102" s="311" t="str">
        <f t="shared" si="41"/>
        <v/>
      </c>
      <c r="Q102" s="311" t="str">
        <f t="shared" si="41"/>
        <v/>
      </c>
      <c r="R102" s="311" t="str">
        <f t="shared" si="41"/>
        <v/>
      </c>
      <c r="S102" s="311" t="str">
        <f t="shared" si="41"/>
        <v/>
      </c>
      <c r="T102" s="311" t="str">
        <f t="shared" si="41"/>
        <v/>
      </c>
      <c r="U102" s="311" t="str">
        <f t="shared" si="41"/>
        <v/>
      </c>
      <c r="V102" s="311" t="str">
        <f t="shared" si="41"/>
        <v/>
      </c>
      <c r="W102" s="311" t="str">
        <f t="shared" si="41"/>
        <v/>
      </c>
      <c r="X102" s="311" t="str">
        <f t="shared" ref="X102:AG111" si="42">IF(X$101="","",IF($B102&gt;$B$18,"",IF(AND($B102&gt;=X$100,$B102-X$100&lt;$B$22),X$101/$B$22,"")))</f>
        <v/>
      </c>
      <c r="Y102" s="311" t="str">
        <f t="shared" si="42"/>
        <v/>
      </c>
      <c r="Z102" s="311" t="str">
        <f t="shared" si="42"/>
        <v/>
      </c>
      <c r="AA102" s="311" t="str">
        <f t="shared" si="42"/>
        <v/>
      </c>
      <c r="AB102" s="311" t="str">
        <f t="shared" si="42"/>
        <v/>
      </c>
      <c r="AC102" s="311" t="str">
        <f t="shared" si="42"/>
        <v/>
      </c>
      <c r="AD102" s="311" t="str">
        <f t="shared" si="42"/>
        <v/>
      </c>
      <c r="AE102" s="311" t="str">
        <f t="shared" si="42"/>
        <v/>
      </c>
      <c r="AF102" s="311" t="str">
        <f t="shared" si="42"/>
        <v/>
      </c>
      <c r="AG102" s="311" t="str">
        <f t="shared" si="42"/>
        <v/>
      </c>
      <c r="AH102" s="311" t="str">
        <f t="shared" ref="AH102:AQ111" si="43">IF(AH$101="","",IF($B102&gt;$B$18,"",IF(AND($B102&gt;=AH$100,$B102-AH$100&lt;$B$22),AH$101/$B$22,"")))</f>
        <v/>
      </c>
      <c r="AI102" s="311" t="str">
        <f t="shared" si="43"/>
        <v/>
      </c>
      <c r="AJ102" s="311" t="str">
        <f t="shared" si="43"/>
        <v/>
      </c>
      <c r="AK102" s="311" t="str">
        <f t="shared" si="43"/>
        <v/>
      </c>
      <c r="AL102" s="311" t="str">
        <f t="shared" si="43"/>
        <v/>
      </c>
      <c r="AM102" s="311" t="str">
        <f t="shared" si="43"/>
        <v/>
      </c>
      <c r="AN102" s="311" t="str">
        <f t="shared" si="43"/>
        <v/>
      </c>
      <c r="AO102" s="311" t="str">
        <f t="shared" si="43"/>
        <v/>
      </c>
      <c r="AP102" s="311" t="str">
        <f t="shared" si="43"/>
        <v/>
      </c>
      <c r="AQ102" s="311" t="str">
        <f t="shared" si="43"/>
        <v/>
      </c>
      <c r="AR102" s="311" t="str">
        <f t="shared" ref="AR102:BA111" si="44">IF(AR$101="","",IF($B102&gt;$B$18,"",IF(AND($B102&gt;=AR$100,$B102-AR$100&lt;$B$22),AR$101/$B$22,"")))</f>
        <v/>
      </c>
      <c r="AS102" s="311" t="str">
        <f t="shared" si="44"/>
        <v/>
      </c>
      <c r="AT102" s="311" t="str">
        <f t="shared" si="44"/>
        <v/>
      </c>
      <c r="AU102" s="311" t="str">
        <f t="shared" si="44"/>
        <v/>
      </c>
      <c r="AV102" s="311" t="str">
        <f t="shared" si="44"/>
        <v/>
      </c>
      <c r="AW102" s="311" t="str">
        <f t="shared" si="44"/>
        <v/>
      </c>
      <c r="AX102" s="311" t="str">
        <f t="shared" si="44"/>
        <v/>
      </c>
      <c r="AY102" s="311" t="str">
        <f t="shared" si="44"/>
        <v/>
      </c>
      <c r="AZ102" s="311" t="str">
        <f t="shared" si="44"/>
        <v/>
      </c>
      <c r="BA102" s="311" t="str">
        <f t="shared" si="44"/>
        <v/>
      </c>
      <c r="BB102" s="311" t="str">
        <f t="shared" ref="BB102:BM111" si="45">IF(BB$101="","",IF($B102&gt;$B$18,"",IF(AND($B102&gt;=BB$100,$B102-BB$100&lt;$B$22),BB$101/$B$22,"")))</f>
        <v/>
      </c>
      <c r="BC102" s="311" t="str">
        <f t="shared" si="45"/>
        <v/>
      </c>
      <c r="BD102" s="311" t="str">
        <f t="shared" si="45"/>
        <v/>
      </c>
      <c r="BE102" s="311" t="str">
        <f t="shared" si="45"/>
        <v/>
      </c>
      <c r="BF102" s="311" t="str">
        <f t="shared" si="45"/>
        <v/>
      </c>
      <c r="BG102" s="311" t="str">
        <f t="shared" si="45"/>
        <v/>
      </c>
      <c r="BH102" s="311" t="str">
        <f t="shared" si="45"/>
        <v/>
      </c>
      <c r="BI102" s="311" t="str">
        <f t="shared" si="45"/>
        <v/>
      </c>
      <c r="BJ102" s="311" t="str">
        <f t="shared" si="45"/>
        <v/>
      </c>
      <c r="BK102" s="311" t="str">
        <f t="shared" si="45"/>
        <v/>
      </c>
      <c r="BL102" s="311" t="str">
        <f t="shared" si="45"/>
        <v/>
      </c>
      <c r="BM102" s="311" t="str">
        <f t="shared" si="45"/>
        <v/>
      </c>
    </row>
    <row r="103" spans="1:65" s="29" customFormat="1">
      <c r="A103" s="459"/>
      <c r="B103" s="273">
        <f>B102+1</f>
        <v>2025</v>
      </c>
      <c r="C103" s="274">
        <f t="shared" ref="C103:C163" ca="1" si="46">IF($B103&gt;B$18,"N/A",SUM(OFFSET(D103,0,0,1,B$18-B$17+1)))</f>
        <v>0</v>
      </c>
      <c r="D103" s="311">
        <f t="shared" si="40"/>
        <v>0</v>
      </c>
      <c r="E103" s="311">
        <f t="shared" si="40"/>
        <v>0</v>
      </c>
      <c r="F103" s="311" t="str">
        <f t="shared" si="40"/>
        <v/>
      </c>
      <c r="G103" s="311" t="str">
        <f t="shared" si="40"/>
        <v/>
      </c>
      <c r="H103" s="311" t="str">
        <f t="shared" si="40"/>
        <v/>
      </c>
      <c r="I103" s="311" t="str">
        <f t="shared" si="40"/>
        <v/>
      </c>
      <c r="J103" s="311" t="str">
        <f t="shared" si="40"/>
        <v/>
      </c>
      <c r="K103" s="311" t="str">
        <f t="shared" si="40"/>
        <v/>
      </c>
      <c r="L103" s="311" t="str">
        <f t="shared" si="40"/>
        <v/>
      </c>
      <c r="M103" s="311" t="str">
        <f t="shared" si="40"/>
        <v/>
      </c>
      <c r="N103" s="311" t="str">
        <f t="shared" si="41"/>
        <v/>
      </c>
      <c r="O103" s="311" t="str">
        <f t="shared" si="41"/>
        <v/>
      </c>
      <c r="P103" s="311" t="str">
        <f t="shared" si="41"/>
        <v/>
      </c>
      <c r="Q103" s="311" t="str">
        <f t="shared" si="41"/>
        <v/>
      </c>
      <c r="R103" s="311" t="str">
        <f t="shared" si="41"/>
        <v/>
      </c>
      <c r="S103" s="311" t="str">
        <f t="shared" si="41"/>
        <v/>
      </c>
      <c r="T103" s="311" t="str">
        <f t="shared" si="41"/>
        <v/>
      </c>
      <c r="U103" s="311" t="str">
        <f t="shared" si="41"/>
        <v/>
      </c>
      <c r="V103" s="311" t="str">
        <f t="shared" si="41"/>
        <v/>
      </c>
      <c r="W103" s="311" t="str">
        <f t="shared" si="41"/>
        <v/>
      </c>
      <c r="X103" s="311" t="str">
        <f t="shared" si="42"/>
        <v/>
      </c>
      <c r="Y103" s="311" t="str">
        <f t="shared" si="42"/>
        <v/>
      </c>
      <c r="Z103" s="311" t="str">
        <f t="shared" si="42"/>
        <v/>
      </c>
      <c r="AA103" s="311" t="str">
        <f t="shared" si="42"/>
        <v/>
      </c>
      <c r="AB103" s="311" t="str">
        <f t="shared" si="42"/>
        <v/>
      </c>
      <c r="AC103" s="311" t="str">
        <f t="shared" si="42"/>
        <v/>
      </c>
      <c r="AD103" s="311" t="str">
        <f t="shared" si="42"/>
        <v/>
      </c>
      <c r="AE103" s="311" t="str">
        <f t="shared" si="42"/>
        <v/>
      </c>
      <c r="AF103" s="311" t="str">
        <f t="shared" si="42"/>
        <v/>
      </c>
      <c r="AG103" s="311" t="str">
        <f t="shared" si="42"/>
        <v/>
      </c>
      <c r="AH103" s="311" t="str">
        <f t="shared" si="43"/>
        <v/>
      </c>
      <c r="AI103" s="311" t="str">
        <f t="shared" si="43"/>
        <v/>
      </c>
      <c r="AJ103" s="311" t="str">
        <f t="shared" si="43"/>
        <v/>
      </c>
      <c r="AK103" s="311" t="str">
        <f t="shared" si="43"/>
        <v/>
      </c>
      <c r="AL103" s="311" t="str">
        <f t="shared" si="43"/>
        <v/>
      </c>
      <c r="AM103" s="311" t="str">
        <f t="shared" si="43"/>
        <v/>
      </c>
      <c r="AN103" s="311" t="str">
        <f t="shared" si="43"/>
        <v/>
      </c>
      <c r="AO103" s="311" t="str">
        <f t="shared" si="43"/>
        <v/>
      </c>
      <c r="AP103" s="311" t="str">
        <f t="shared" si="43"/>
        <v/>
      </c>
      <c r="AQ103" s="311" t="str">
        <f t="shared" si="43"/>
        <v/>
      </c>
      <c r="AR103" s="311" t="str">
        <f t="shared" si="44"/>
        <v/>
      </c>
      <c r="AS103" s="311" t="str">
        <f t="shared" si="44"/>
        <v/>
      </c>
      <c r="AT103" s="311" t="str">
        <f t="shared" si="44"/>
        <v/>
      </c>
      <c r="AU103" s="311" t="str">
        <f t="shared" si="44"/>
        <v/>
      </c>
      <c r="AV103" s="311" t="str">
        <f t="shared" si="44"/>
        <v/>
      </c>
      <c r="AW103" s="311" t="str">
        <f t="shared" si="44"/>
        <v/>
      </c>
      <c r="AX103" s="311" t="str">
        <f t="shared" si="44"/>
        <v/>
      </c>
      <c r="AY103" s="311" t="str">
        <f t="shared" si="44"/>
        <v/>
      </c>
      <c r="AZ103" s="311" t="str">
        <f t="shared" si="44"/>
        <v/>
      </c>
      <c r="BA103" s="311" t="str">
        <f t="shared" si="44"/>
        <v/>
      </c>
      <c r="BB103" s="311" t="str">
        <f t="shared" si="45"/>
        <v/>
      </c>
      <c r="BC103" s="311" t="str">
        <f t="shared" si="45"/>
        <v/>
      </c>
      <c r="BD103" s="311" t="str">
        <f t="shared" si="45"/>
        <v/>
      </c>
      <c r="BE103" s="311" t="str">
        <f t="shared" si="45"/>
        <v/>
      </c>
      <c r="BF103" s="311" t="str">
        <f t="shared" si="45"/>
        <v/>
      </c>
      <c r="BG103" s="311" t="str">
        <f t="shared" si="45"/>
        <v/>
      </c>
      <c r="BH103" s="311" t="str">
        <f t="shared" si="45"/>
        <v/>
      </c>
      <c r="BI103" s="311" t="str">
        <f t="shared" si="45"/>
        <v/>
      </c>
      <c r="BJ103" s="311" t="str">
        <f t="shared" si="45"/>
        <v/>
      </c>
      <c r="BK103" s="311" t="str">
        <f t="shared" si="45"/>
        <v/>
      </c>
      <c r="BL103" s="311" t="str">
        <f t="shared" si="45"/>
        <v/>
      </c>
      <c r="BM103" s="311" t="str">
        <f t="shared" si="45"/>
        <v/>
      </c>
    </row>
    <row r="104" spans="1:65" s="29" customFormat="1">
      <c r="A104" s="459"/>
      <c r="B104" s="273">
        <f t="shared" ref="B104:B163" si="47">B103+1</f>
        <v>2026</v>
      </c>
      <c r="C104" s="274">
        <f t="shared" ca="1" si="46"/>
        <v>0</v>
      </c>
      <c r="D104" s="311">
        <f t="shared" si="40"/>
        <v>0</v>
      </c>
      <c r="E104" s="311">
        <f t="shared" si="40"/>
        <v>0</v>
      </c>
      <c r="F104" s="311">
        <f t="shared" si="40"/>
        <v>0</v>
      </c>
      <c r="G104" s="311" t="str">
        <f t="shared" si="40"/>
        <v/>
      </c>
      <c r="H104" s="311" t="str">
        <f t="shared" si="40"/>
        <v/>
      </c>
      <c r="I104" s="311" t="str">
        <f t="shared" si="40"/>
        <v/>
      </c>
      <c r="J104" s="311" t="str">
        <f t="shared" si="40"/>
        <v/>
      </c>
      <c r="K104" s="311" t="str">
        <f t="shared" si="40"/>
        <v/>
      </c>
      <c r="L104" s="311" t="str">
        <f t="shared" si="40"/>
        <v/>
      </c>
      <c r="M104" s="311" t="str">
        <f t="shared" si="40"/>
        <v/>
      </c>
      <c r="N104" s="311" t="str">
        <f t="shared" si="41"/>
        <v/>
      </c>
      <c r="O104" s="311" t="str">
        <f t="shared" si="41"/>
        <v/>
      </c>
      <c r="P104" s="311" t="str">
        <f t="shared" si="41"/>
        <v/>
      </c>
      <c r="Q104" s="311" t="str">
        <f t="shared" si="41"/>
        <v/>
      </c>
      <c r="R104" s="311" t="str">
        <f t="shared" si="41"/>
        <v/>
      </c>
      <c r="S104" s="311" t="str">
        <f t="shared" si="41"/>
        <v/>
      </c>
      <c r="T104" s="311" t="str">
        <f t="shared" si="41"/>
        <v/>
      </c>
      <c r="U104" s="311" t="str">
        <f t="shared" si="41"/>
        <v/>
      </c>
      <c r="V104" s="311" t="str">
        <f t="shared" si="41"/>
        <v/>
      </c>
      <c r="W104" s="311" t="str">
        <f t="shared" si="41"/>
        <v/>
      </c>
      <c r="X104" s="311" t="str">
        <f t="shared" si="42"/>
        <v/>
      </c>
      <c r="Y104" s="311" t="str">
        <f t="shared" si="42"/>
        <v/>
      </c>
      <c r="Z104" s="311" t="str">
        <f t="shared" si="42"/>
        <v/>
      </c>
      <c r="AA104" s="311" t="str">
        <f t="shared" si="42"/>
        <v/>
      </c>
      <c r="AB104" s="311" t="str">
        <f t="shared" si="42"/>
        <v/>
      </c>
      <c r="AC104" s="311" t="str">
        <f t="shared" si="42"/>
        <v/>
      </c>
      <c r="AD104" s="311" t="str">
        <f t="shared" si="42"/>
        <v/>
      </c>
      <c r="AE104" s="311" t="str">
        <f t="shared" si="42"/>
        <v/>
      </c>
      <c r="AF104" s="311" t="str">
        <f t="shared" si="42"/>
        <v/>
      </c>
      <c r="AG104" s="311" t="str">
        <f t="shared" si="42"/>
        <v/>
      </c>
      <c r="AH104" s="311" t="str">
        <f t="shared" si="43"/>
        <v/>
      </c>
      <c r="AI104" s="311" t="str">
        <f t="shared" si="43"/>
        <v/>
      </c>
      <c r="AJ104" s="311" t="str">
        <f t="shared" si="43"/>
        <v/>
      </c>
      <c r="AK104" s="311" t="str">
        <f t="shared" si="43"/>
        <v/>
      </c>
      <c r="AL104" s="311" t="str">
        <f t="shared" si="43"/>
        <v/>
      </c>
      <c r="AM104" s="311" t="str">
        <f t="shared" si="43"/>
        <v/>
      </c>
      <c r="AN104" s="311" t="str">
        <f t="shared" si="43"/>
        <v/>
      </c>
      <c r="AO104" s="311" t="str">
        <f t="shared" si="43"/>
        <v/>
      </c>
      <c r="AP104" s="311" t="str">
        <f t="shared" si="43"/>
        <v/>
      </c>
      <c r="AQ104" s="311" t="str">
        <f t="shared" si="43"/>
        <v/>
      </c>
      <c r="AR104" s="311" t="str">
        <f t="shared" si="44"/>
        <v/>
      </c>
      <c r="AS104" s="311" t="str">
        <f t="shared" si="44"/>
        <v/>
      </c>
      <c r="AT104" s="311" t="str">
        <f t="shared" si="44"/>
        <v/>
      </c>
      <c r="AU104" s="311" t="str">
        <f t="shared" si="44"/>
        <v/>
      </c>
      <c r="AV104" s="311" t="str">
        <f t="shared" si="44"/>
        <v/>
      </c>
      <c r="AW104" s="311" t="str">
        <f t="shared" si="44"/>
        <v/>
      </c>
      <c r="AX104" s="311" t="str">
        <f t="shared" si="44"/>
        <v/>
      </c>
      <c r="AY104" s="311" t="str">
        <f t="shared" si="44"/>
        <v/>
      </c>
      <c r="AZ104" s="311" t="str">
        <f t="shared" si="44"/>
        <v/>
      </c>
      <c r="BA104" s="311" t="str">
        <f t="shared" si="44"/>
        <v/>
      </c>
      <c r="BB104" s="311" t="str">
        <f t="shared" si="45"/>
        <v/>
      </c>
      <c r="BC104" s="311" t="str">
        <f t="shared" si="45"/>
        <v/>
      </c>
      <c r="BD104" s="311" t="str">
        <f t="shared" si="45"/>
        <v/>
      </c>
      <c r="BE104" s="311" t="str">
        <f t="shared" si="45"/>
        <v/>
      </c>
      <c r="BF104" s="311" t="str">
        <f t="shared" si="45"/>
        <v/>
      </c>
      <c r="BG104" s="311" t="str">
        <f t="shared" si="45"/>
        <v/>
      </c>
      <c r="BH104" s="311" t="str">
        <f t="shared" si="45"/>
        <v/>
      </c>
      <c r="BI104" s="311" t="str">
        <f t="shared" si="45"/>
        <v/>
      </c>
      <c r="BJ104" s="311" t="str">
        <f t="shared" si="45"/>
        <v/>
      </c>
      <c r="BK104" s="311" t="str">
        <f t="shared" si="45"/>
        <v/>
      </c>
      <c r="BL104" s="311" t="str">
        <f t="shared" si="45"/>
        <v/>
      </c>
      <c r="BM104" s="311" t="str">
        <f t="shared" si="45"/>
        <v/>
      </c>
    </row>
    <row r="105" spans="1:65" s="29" customFormat="1">
      <c r="A105" s="459"/>
      <c r="B105" s="273">
        <f t="shared" si="47"/>
        <v>2027</v>
      </c>
      <c r="C105" s="274">
        <f t="shared" ca="1" si="46"/>
        <v>0</v>
      </c>
      <c r="D105" s="311">
        <f t="shared" si="40"/>
        <v>0</v>
      </c>
      <c r="E105" s="311">
        <f t="shared" si="40"/>
        <v>0</v>
      </c>
      <c r="F105" s="311">
        <f t="shared" si="40"/>
        <v>0</v>
      </c>
      <c r="G105" s="311">
        <f t="shared" si="40"/>
        <v>0</v>
      </c>
      <c r="H105" s="311" t="str">
        <f t="shared" si="40"/>
        <v/>
      </c>
      <c r="I105" s="311" t="str">
        <f t="shared" si="40"/>
        <v/>
      </c>
      <c r="J105" s="311" t="str">
        <f t="shared" si="40"/>
        <v/>
      </c>
      <c r="K105" s="311" t="str">
        <f t="shared" si="40"/>
        <v/>
      </c>
      <c r="L105" s="311" t="str">
        <f t="shared" si="40"/>
        <v/>
      </c>
      <c r="M105" s="311" t="str">
        <f t="shared" si="40"/>
        <v/>
      </c>
      <c r="N105" s="311" t="str">
        <f t="shared" si="41"/>
        <v/>
      </c>
      <c r="O105" s="311" t="str">
        <f t="shared" si="41"/>
        <v/>
      </c>
      <c r="P105" s="311" t="str">
        <f t="shared" si="41"/>
        <v/>
      </c>
      <c r="Q105" s="311" t="str">
        <f t="shared" si="41"/>
        <v/>
      </c>
      <c r="R105" s="311" t="str">
        <f t="shared" si="41"/>
        <v/>
      </c>
      <c r="S105" s="311" t="str">
        <f t="shared" si="41"/>
        <v/>
      </c>
      <c r="T105" s="311" t="str">
        <f t="shared" si="41"/>
        <v/>
      </c>
      <c r="U105" s="311" t="str">
        <f t="shared" si="41"/>
        <v/>
      </c>
      <c r="V105" s="311" t="str">
        <f t="shared" si="41"/>
        <v/>
      </c>
      <c r="W105" s="311" t="str">
        <f t="shared" si="41"/>
        <v/>
      </c>
      <c r="X105" s="311" t="str">
        <f t="shared" si="42"/>
        <v/>
      </c>
      <c r="Y105" s="311" t="str">
        <f t="shared" si="42"/>
        <v/>
      </c>
      <c r="Z105" s="311" t="str">
        <f t="shared" si="42"/>
        <v/>
      </c>
      <c r="AA105" s="311" t="str">
        <f t="shared" si="42"/>
        <v/>
      </c>
      <c r="AB105" s="311" t="str">
        <f t="shared" si="42"/>
        <v/>
      </c>
      <c r="AC105" s="311" t="str">
        <f t="shared" si="42"/>
        <v/>
      </c>
      <c r="AD105" s="311" t="str">
        <f t="shared" si="42"/>
        <v/>
      </c>
      <c r="AE105" s="311" t="str">
        <f t="shared" si="42"/>
        <v/>
      </c>
      <c r="AF105" s="311" t="str">
        <f t="shared" si="42"/>
        <v/>
      </c>
      <c r="AG105" s="311" t="str">
        <f t="shared" si="42"/>
        <v/>
      </c>
      <c r="AH105" s="311" t="str">
        <f t="shared" si="43"/>
        <v/>
      </c>
      <c r="AI105" s="311" t="str">
        <f t="shared" si="43"/>
        <v/>
      </c>
      <c r="AJ105" s="311" t="str">
        <f t="shared" si="43"/>
        <v/>
      </c>
      <c r="AK105" s="311" t="str">
        <f t="shared" si="43"/>
        <v/>
      </c>
      <c r="AL105" s="311" t="str">
        <f t="shared" si="43"/>
        <v/>
      </c>
      <c r="AM105" s="311" t="str">
        <f t="shared" si="43"/>
        <v/>
      </c>
      <c r="AN105" s="311" t="str">
        <f t="shared" si="43"/>
        <v/>
      </c>
      <c r="AO105" s="311" t="str">
        <f t="shared" si="43"/>
        <v/>
      </c>
      <c r="AP105" s="311" t="str">
        <f t="shared" si="43"/>
        <v/>
      </c>
      <c r="AQ105" s="311" t="str">
        <f t="shared" si="43"/>
        <v/>
      </c>
      <c r="AR105" s="311" t="str">
        <f t="shared" si="44"/>
        <v/>
      </c>
      <c r="AS105" s="311" t="str">
        <f t="shared" si="44"/>
        <v/>
      </c>
      <c r="AT105" s="311" t="str">
        <f t="shared" si="44"/>
        <v/>
      </c>
      <c r="AU105" s="311" t="str">
        <f t="shared" si="44"/>
        <v/>
      </c>
      <c r="AV105" s="311" t="str">
        <f t="shared" si="44"/>
        <v/>
      </c>
      <c r="AW105" s="311" t="str">
        <f t="shared" si="44"/>
        <v/>
      </c>
      <c r="AX105" s="311" t="str">
        <f t="shared" si="44"/>
        <v/>
      </c>
      <c r="AY105" s="311" t="str">
        <f t="shared" si="44"/>
        <v/>
      </c>
      <c r="AZ105" s="311" t="str">
        <f t="shared" si="44"/>
        <v/>
      </c>
      <c r="BA105" s="311" t="str">
        <f t="shared" si="44"/>
        <v/>
      </c>
      <c r="BB105" s="311" t="str">
        <f t="shared" si="45"/>
        <v/>
      </c>
      <c r="BC105" s="311" t="str">
        <f t="shared" si="45"/>
        <v/>
      </c>
      <c r="BD105" s="311" t="str">
        <f t="shared" si="45"/>
        <v/>
      </c>
      <c r="BE105" s="311" t="str">
        <f t="shared" si="45"/>
        <v/>
      </c>
      <c r="BF105" s="311" t="str">
        <f t="shared" si="45"/>
        <v/>
      </c>
      <c r="BG105" s="311" t="str">
        <f t="shared" si="45"/>
        <v/>
      </c>
      <c r="BH105" s="311" t="str">
        <f t="shared" si="45"/>
        <v/>
      </c>
      <c r="BI105" s="311" t="str">
        <f t="shared" si="45"/>
        <v/>
      </c>
      <c r="BJ105" s="311" t="str">
        <f t="shared" si="45"/>
        <v/>
      </c>
      <c r="BK105" s="311" t="str">
        <f t="shared" si="45"/>
        <v/>
      </c>
      <c r="BL105" s="311" t="str">
        <f t="shared" si="45"/>
        <v/>
      </c>
      <c r="BM105" s="311" t="str">
        <f t="shared" si="45"/>
        <v/>
      </c>
    </row>
    <row r="106" spans="1:65" s="29" customFormat="1">
      <c r="A106" s="459"/>
      <c r="B106" s="273">
        <f t="shared" si="47"/>
        <v>2028</v>
      </c>
      <c r="C106" s="274">
        <f t="shared" ca="1" si="46"/>
        <v>0</v>
      </c>
      <c r="D106" s="311">
        <f t="shared" si="40"/>
        <v>0</v>
      </c>
      <c r="E106" s="311">
        <f t="shared" si="40"/>
        <v>0</v>
      </c>
      <c r="F106" s="311">
        <f t="shared" si="40"/>
        <v>0</v>
      </c>
      <c r="G106" s="311">
        <f t="shared" si="40"/>
        <v>0</v>
      </c>
      <c r="H106" s="311">
        <f t="shared" si="40"/>
        <v>0</v>
      </c>
      <c r="I106" s="311" t="str">
        <f t="shared" si="40"/>
        <v/>
      </c>
      <c r="J106" s="311" t="str">
        <f t="shared" si="40"/>
        <v/>
      </c>
      <c r="K106" s="311" t="str">
        <f t="shared" si="40"/>
        <v/>
      </c>
      <c r="L106" s="311" t="str">
        <f t="shared" si="40"/>
        <v/>
      </c>
      <c r="M106" s="311" t="str">
        <f t="shared" si="40"/>
        <v/>
      </c>
      <c r="N106" s="311" t="str">
        <f t="shared" si="41"/>
        <v/>
      </c>
      <c r="O106" s="311" t="str">
        <f t="shared" si="41"/>
        <v/>
      </c>
      <c r="P106" s="311" t="str">
        <f t="shared" si="41"/>
        <v/>
      </c>
      <c r="Q106" s="311" t="str">
        <f t="shared" si="41"/>
        <v/>
      </c>
      <c r="R106" s="311" t="str">
        <f t="shared" si="41"/>
        <v/>
      </c>
      <c r="S106" s="311" t="str">
        <f t="shared" si="41"/>
        <v/>
      </c>
      <c r="T106" s="311" t="str">
        <f t="shared" si="41"/>
        <v/>
      </c>
      <c r="U106" s="311" t="str">
        <f t="shared" si="41"/>
        <v/>
      </c>
      <c r="V106" s="311" t="str">
        <f t="shared" si="41"/>
        <v/>
      </c>
      <c r="W106" s="311" t="str">
        <f t="shared" si="41"/>
        <v/>
      </c>
      <c r="X106" s="311" t="str">
        <f t="shared" si="42"/>
        <v/>
      </c>
      <c r="Y106" s="311" t="str">
        <f t="shared" si="42"/>
        <v/>
      </c>
      <c r="Z106" s="311" t="str">
        <f t="shared" si="42"/>
        <v/>
      </c>
      <c r="AA106" s="311" t="str">
        <f t="shared" si="42"/>
        <v/>
      </c>
      <c r="AB106" s="311" t="str">
        <f t="shared" si="42"/>
        <v/>
      </c>
      <c r="AC106" s="311" t="str">
        <f t="shared" si="42"/>
        <v/>
      </c>
      <c r="AD106" s="311" t="str">
        <f t="shared" si="42"/>
        <v/>
      </c>
      <c r="AE106" s="311" t="str">
        <f t="shared" si="42"/>
        <v/>
      </c>
      <c r="AF106" s="311" t="str">
        <f t="shared" si="42"/>
        <v/>
      </c>
      <c r="AG106" s="311" t="str">
        <f t="shared" si="42"/>
        <v/>
      </c>
      <c r="AH106" s="311" t="str">
        <f t="shared" si="43"/>
        <v/>
      </c>
      <c r="AI106" s="311" t="str">
        <f t="shared" si="43"/>
        <v/>
      </c>
      <c r="AJ106" s="311" t="str">
        <f t="shared" si="43"/>
        <v/>
      </c>
      <c r="AK106" s="311" t="str">
        <f t="shared" si="43"/>
        <v/>
      </c>
      <c r="AL106" s="311" t="str">
        <f t="shared" si="43"/>
        <v/>
      </c>
      <c r="AM106" s="311" t="str">
        <f t="shared" si="43"/>
        <v/>
      </c>
      <c r="AN106" s="311" t="str">
        <f t="shared" si="43"/>
        <v/>
      </c>
      <c r="AO106" s="311" t="str">
        <f t="shared" si="43"/>
        <v/>
      </c>
      <c r="AP106" s="311" t="str">
        <f t="shared" si="43"/>
        <v/>
      </c>
      <c r="AQ106" s="311" t="str">
        <f t="shared" si="43"/>
        <v/>
      </c>
      <c r="AR106" s="311" t="str">
        <f t="shared" si="44"/>
        <v/>
      </c>
      <c r="AS106" s="311" t="str">
        <f t="shared" si="44"/>
        <v/>
      </c>
      <c r="AT106" s="311" t="str">
        <f t="shared" si="44"/>
        <v/>
      </c>
      <c r="AU106" s="311" t="str">
        <f t="shared" si="44"/>
        <v/>
      </c>
      <c r="AV106" s="311" t="str">
        <f t="shared" si="44"/>
        <v/>
      </c>
      <c r="AW106" s="311" t="str">
        <f t="shared" si="44"/>
        <v/>
      </c>
      <c r="AX106" s="311" t="str">
        <f t="shared" si="44"/>
        <v/>
      </c>
      <c r="AY106" s="311" t="str">
        <f t="shared" si="44"/>
        <v/>
      </c>
      <c r="AZ106" s="311" t="str">
        <f t="shared" si="44"/>
        <v/>
      </c>
      <c r="BA106" s="311" t="str">
        <f t="shared" si="44"/>
        <v/>
      </c>
      <c r="BB106" s="311" t="str">
        <f t="shared" si="45"/>
        <v/>
      </c>
      <c r="BC106" s="311" t="str">
        <f t="shared" si="45"/>
        <v/>
      </c>
      <c r="BD106" s="311" t="str">
        <f t="shared" si="45"/>
        <v/>
      </c>
      <c r="BE106" s="311" t="str">
        <f t="shared" si="45"/>
        <v/>
      </c>
      <c r="BF106" s="311" t="str">
        <f t="shared" si="45"/>
        <v/>
      </c>
      <c r="BG106" s="311" t="str">
        <f t="shared" si="45"/>
        <v/>
      </c>
      <c r="BH106" s="311" t="str">
        <f t="shared" si="45"/>
        <v/>
      </c>
      <c r="BI106" s="311" t="str">
        <f t="shared" si="45"/>
        <v/>
      </c>
      <c r="BJ106" s="311" t="str">
        <f t="shared" si="45"/>
        <v/>
      </c>
      <c r="BK106" s="311" t="str">
        <f t="shared" si="45"/>
        <v/>
      </c>
      <c r="BL106" s="311" t="str">
        <f t="shared" si="45"/>
        <v/>
      </c>
      <c r="BM106" s="311" t="str">
        <f t="shared" si="45"/>
        <v/>
      </c>
    </row>
    <row r="107" spans="1:65" s="29" customFormat="1">
      <c r="A107" s="459"/>
      <c r="B107" s="273">
        <f t="shared" si="47"/>
        <v>2029</v>
      </c>
      <c r="C107" s="274">
        <f t="shared" ca="1" si="46"/>
        <v>0</v>
      </c>
      <c r="D107" s="311">
        <f t="shared" si="40"/>
        <v>0</v>
      </c>
      <c r="E107" s="311">
        <f t="shared" si="40"/>
        <v>0</v>
      </c>
      <c r="F107" s="311">
        <f t="shared" si="40"/>
        <v>0</v>
      </c>
      <c r="G107" s="311">
        <f t="shared" si="40"/>
        <v>0</v>
      </c>
      <c r="H107" s="311">
        <f t="shared" si="40"/>
        <v>0</v>
      </c>
      <c r="I107" s="311">
        <f t="shared" si="40"/>
        <v>0</v>
      </c>
      <c r="J107" s="311" t="str">
        <f t="shared" si="40"/>
        <v/>
      </c>
      <c r="K107" s="311" t="str">
        <f t="shared" si="40"/>
        <v/>
      </c>
      <c r="L107" s="311" t="str">
        <f t="shared" si="40"/>
        <v/>
      </c>
      <c r="M107" s="311" t="str">
        <f t="shared" si="40"/>
        <v/>
      </c>
      <c r="N107" s="311" t="str">
        <f t="shared" si="41"/>
        <v/>
      </c>
      <c r="O107" s="311" t="str">
        <f t="shared" si="41"/>
        <v/>
      </c>
      <c r="P107" s="311" t="str">
        <f t="shared" si="41"/>
        <v/>
      </c>
      <c r="Q107" s="311" t="str">
        <f t="shared" si="41"/>
        <v/>
      </c>
      <c r="R107" s="311" t="str">
        <f t="shared" si="41"/>
        <v/>
      </c>
      <c r="S107" s="311" t="str">
        <f t="shared" si="41"/>
        <v/>
      </c>
      <c r="T107" s="311" t="str">
        <f t="shared" si="41"/>
        <v/>
      </c>
      <c r="U107" s="311" t="str">
        <f t="shared" si="41"/>
        <v/>
      </c>
      <c r="V107" s="311" t="str">
        <f t="shared" si="41"/>
        <v/>
      </c>
      <c r="W107" s="311" t="str">
        <f t="shared" si="41"/>
        <v/>
      </c>
      <c r="X107" s="311" t="str">
        <f t="shared" si="42"/>
        <v/>
      </c>
      <c r="Y107" s="311" t="str">
        <f t="shared" si="42"/>
        <v/>
      </c>
      <c r="Z107" s="311" t="str">
        <f t="shared" si="42"/>
        <v/>
      </c>
      <c r="AA107" s="311" t="str">
        <f t="shared" si="42"/>
        <v/>
      </c>
      <c r="AB107" s="311" t="str">
        <f t="shared" si="42"/>
        <v/>
      </c>
      <c r="AC107" s="311" t="str">
        <f t="shared" si="42"/>
        <v/>
      </c>
      <c r="AD107" s="311" t="str">
        <f t="shared" si="42"/>
        <v/>
      </c>
      <c r="AE107" s="311" t="str">
        <f t="shared" si="42"/>
        <v/>
      </c>
      <c r="AF107" s="311" t="str">
        <f t="shared" si="42"/>
        <v/>
      </c>
      <c r="AG107" s="311" t="str">
        <f t="shared" si="42"/>
        <v/>
      </c>
      <c r="AH107" s="311" t="str">
        <f t="shared" si="43"/>
        <v/>
      </c>
      <c r="AI107" s="311" t="str">
        <f t="shared" si="43"/>
        <v/>
      </c>
      <c r="AJ107" s="311" t="str">
        <f t="shared" si="43"/>
        <v/>
      </c>
      <c r="AK107" s="311" t="str">
        <f t="shared" si="43"/>
        <v/>
      </c>
      <c r="AL107" s="311" t="str">
        <f t="shared" si="43"/>
        <v/>
      </c>
      <c r="AM107" s="311" t="str">
        <f t="shared" si="43"/>
        <v/>
      </c>
      <c r="AN107" s="311" t="str">
        <f t="shared" si="43"/>
        <v/>
      </c>
      <c r="AO107" s="311" t="str">
        <f t="shared" si="43"/>
        <v/>
      </c>
      <c r="AP107" s="311" t="str">
        <f t="shared" si="43"/>
        <v/>
      </c>
      <c r="AQ107" s="311" t="str">
        <f t="shared" si="43"/>
        <v/>
      </c>
      <c r="AR107" s="311" t="str">
        <f t="shared" si="44"/>
        <v/>
      </c>
      <c r="AS107" s="311" t="str">
        <f t="shared" si="44"/>
        <v/>
      </c>
      <c r="AT107" s="311" t="str">
        <f t="shared" si="44"/>
        <v/>
      </c>
      <c r="AU107" s="311" t="str">
        <f t="shared" si="44"/>
        <v/>
      </c>
      <c r="AV107" s="311" t="str">
        <f t="shared" si="44"/>
        <v/>
      </c>
      <c r="AW107" s="311" t="str">
        <f t="shared" si="44"/>
        <v/>
      </c>
      <c r="AX107" s="311" t="str">
        <f t="shared" si="44"/>
        <v/>
      </c>
      <c r="AY107" s="311" t="str">
        <f t="shared" si="44"/>
        <v/>
      </c>
      <c r="AZ107" s="311" t="str">
        <f t="shared" si="44"/>
        <v/>
      </c>
      <c r="BA107" s="311" t="str">
        <f t="shared" si="44"/>
        <v/>
      </c>
      <c r="BB107" s="311" t="str">
        <f t="shared" si="45"/>
        <v/>
      </c>
      <c r="BC107" s="311" t="str">
        <f t="shared" si="45"/>
        <v/>
      </c>
      <c r="BD107" s="311" t="str">
        <f t="shared" si="45"/>
        <v/>
      </c>
      <c r="BE107" s="311" t="str">
        <f t="shared" si="45"/>
        <v/>
      </c>
      <c r="BF107" s="311" t="str">
        <f t="shared" si="45"/>
        <v/>
      </c>
      <c r="BG107" s="311" t="str">
        <f t="shared" si="45"/>
        <v/>
      </c>
      <c r="BH107" s="311" t="str">
        <f t="shared" si="45"/>
        <v/>
      </c>
      <c r="BI107" s="311" t="str">
        <f t="shared" si="45"/>
        <v/>
      </c>
      <c r="BJ107" s="311" t="str">
        <f t="shared" si="45"/>
        <v/>
      </c>
      <c r="BK107" s="311" t="str">
        <f t="shared" si="45"/>
        <v/>
      </c>
      <c r="BL107" s="311" t="str">
        <f t="shared" si="45"/>
        <v/>
      </c>
      <c r="BM107" s="311" t="str">
        <f t="shared" si="45"/>
        <v/>
      </c>
    </row>
    <row r="108" spans="1:65" s="29" customFormat="1">
      <c r="A108" s="459"/>
      <c r="B108" s="273">
        <f t="shared" si="47"/>
        <v>2030</v>
      </c>
      <c r="C108" s="274">
        <f t="shared" ca="1" si="46"/>
        <v>0</v>
      </c>
      <c r="D108" s="311">
        <f t="shared" si="40"/>
        <v>0</v>
      </c>
      <c r="E108" s="311">
        <f t="shared" si="40"/>
        <v>0</v>
      </c>
      <c r="F108" s="311">
        <f t="shared" si="40"/>
        <v>0</v>
      </c>
      <c r="G108" s="311">
        <f t="shared" si="40"/>
        <v>0</v>
      </c>
      <c r="H108" s="311">
        <f t="shared" si="40"/>
        <v>0</v>
      </c>
      <c r="I108" s="311">
        <f t="shared" si="40"/>
        <v>0</v>
      </c>
      <c r="J108" s="311">
        <f t="shared" si="40"/>
        <v>0</v>
      </c>
      <c r="K108" s="311" t="str">
        <f t="shared" si="40"/>
        <v/>
      </c>
      <c r="L108" s="311" t="str">
        <f t="shared" si="40"/>
        <v/>
      </c>
      <c r="M108" s="311" t="str">
        <f t="shared" si="40"/>
        <v/>
      </c>
      <c r="N108" s="311" t="str">
        <f t="shared" si="41"/>
        <v/>
      </c>
      <c r="O108" s="311" t="str">
        <f t="shared" si="41"/>
        <v/>
      </c>
      <c r="P108" s="311" t="str">
        <f t="shared" si="41"/>
        <v/>
      </c>
      <c r="Q108" s="311" t="str">
        <f t="shared" si="41"/>
        <v/>
      </c>
      <c r="R108" s="311" t="str">
        <f t="shared" si="41"/>
        <v/>
      </c>
      <c r="S108" s="311" t="str">
        <f t="shared" si="41"/>
        <v/>
      </c>
      <c r="T108" s="311" t="str">
        <f t="shared" si="41"/>
        <v/>
      </c>
      <c r="U108" s="311" t="str">
        <f t="shared" si="41"/>
        <v/>
      </c>
      <c r="V108" s="311" t="str">
        <f t="shared" si="41"/>
        <v/>
      </c>
      <c r="W108" s="311" t="str">
        <f t="shared" si="41"/>
        <v/>
      </c>
      <c r="X108" s="311" t="str">
        <f t="shared" si="42"/>
        <v/>
      </c>
      <c r="Y108" s="311" t="str">
        <f t="shared" si="42"/>
        <v/>
      </c>
      <c r="Z108" s="311" t="str">
        <f t="shared" si="42"/>
        <v/>
      </c>
      <c r="AA108" s="311" t="str">
        <f t="shared" si="42"/>
        <v/>
      </c>
      <c r="AB108" s="311" t="str">
        <f t="shared" si="42"/>
        <v/>
      </c>
      <c r="AC108" s="311" t="str">
        <f t="shared" si="42"/>
        <v/>
      </c>
      <c r="AD108" s="311" t="str">
        <f t="shared" si="42"/>
        <v/>
      </c>
      <c r="AE108" s="311" t="str">
        <f t="shared" si="42"/>
        <v/>
      </c>
      <c r="AF108" s="311" t="str">
        <f t="shared" si="42"/>
        <v/>
      </c>
      <c r="AG108" s="311" t="str">
        <f t="shared" si="42"/>
        <v/>
      </c>
      <c r="AH108" s="311" t="str">
        <f t="shared" si="43"/>
        <v/>
      </c>
      <c r="AI108" s="311" t="str">
        <f t="shared" si="43"/>
        <v/>
      </c>
      <c r="AJ108" s="311" t="str">
        <f t="shared" si="43"/>
        <v/>
      </c>
      <c r="AK108" s="311" t="str">
        <f t="shared" si="43"/>
        <v/>
      </c>
      <c r="AL108" s="311" t="str">
        <f t="shared" si="43"/>
        <v/>
      </c>
      <c r="AM108" s="311" t="str">
        <f t="shared" si="43"/>
        <v/>
      </c>
      <c r="AN108" s="311" t="str">
        <f t="shared" si="43"/>
        <v/>
      </c>
      <c r="AO108" s="311" t="str">
        <f t="shared" si="43"/>
        <v/>
      </c>
      <c r="AP108" s="311" t="str">
        <f t="shared" si="43"/>
        <v/>
      </c>
      <c r="AQ108" s="311" t="str">
        <f t="shared" si="43"/>
        <v/>
      </c>
      <c r="AR108" s="311" t="str">
        <f t="shared" si="44"/>
        <v/>
      </c>
      <c r="AS108" s="311" t="str">
        <f t="shared" si="44"/>
        <v/>
      </c>
      <c r="AT108" s="311" t="str">
        <f t="shared" si="44"/>
        <v/>
      </c>
      <c r="AU108" s="311" t="str">
        <f t="shared" si="44"/>
        <v/>
      </c>
      <c r="AV108" s="311" t="str">
        <f t="shared" si="44"/>
        <v/>
      </c>
      <c r="AW108" s="311" t="str">
        <f t="shared" si="44"/>
        <v/>
      </c>
      <c r="AX108" s="311" t="str">
        <f t="shared" si="44"/>
        <v/>
      </c>
      <c r="AY108" s="311" t="str">
        <f t="shared" si="44"/>
        <v/>
      </c>
      <c r="AZ108" s="311" t="str">
        <f t="shared" si="44"/>
        <v/>
      </c>
      <c r="BA108" s="311" t="str">
        <f t="shared" si="44"/>
        <v/>
      </c>
      <c r="BB108" s="311" t="str">
        <f t="shared" si="45"/>
        <v/>
      </c>
      <c r="BC108" s="311" t="str">
        <f t="shared" si="45"/>
        <v/>
      </c>
      <c r="BD108" s="311" t="str">
        <f t="shared" si="45"/>
        <v/>
      </c>
      <c r="BE108" s="311" t="str">
        <f t="shared" si="45"/>
        <v/>
      </c>
      <c r="BF108" s="311" t="str">
        <f t="shared" si="45"/>
        <v/>
      </c>
      <c r="BG108" s="311" t="str">
        <f t="shared" si="45"/>
        <v/>
      </c>
      <c r="BH108" s="311" t="str">
        <f t="shared" si="45"/>
        <v/>
      </c>
      <c r="BI108" s="311" t="str">
        <f t="shared" si="45"/>
        <v/>
      </c>
      <c r="BJ108" s="311" t="str">
        <f t="shared" si="45"/>
        <v/>
      </c>
      <c r="BK108" s="311" t="str">
        <f t="shared" si="45"/>
        <v/>
      </c>
      <c r="BL108" s="311" t="str">
        <f t="shared" si="45"/>
        <v/>
      </c>
      <c r="BM108" s="311" t="str">
        <f t="shared" si="45"/>
        <v/>
      </c>
    </row>
    <row r="109" spans="1:65" s="29" customFormat="1">
      <c r="A109" s="459"/>
      <c r="B109" s="273">
        <f t="shared" si="47"/>
        <v>2031</v>
      </c>
      <c r="C109" s="274">
        <f t="shared" ca="1" si="46"/>
        <v>0</v>
      </c>
      <c r="D109" s="311">
        <f t="shared" si="40"/>
        <v>0</v>
      </c>
      <c r="E109" s="311">
        <f t="shared" si="40"/>
        <v>0</v>
      </c>
      <c r="F109" s="311">
        <f t="shared" si="40"/>
        <v>0</v>
      </c>
      <c r="G109" s="311">
        <f t="shared" si="40"/>
        <v>0</v>
      </c>
      <c r="H109" s="311">
        <f t="shared" si="40"/>
        <v>0</v>
      </c>
      <c r="I109" s="311">
        <f t="shared" si="40"/>
        <v>0</v>
      </c>
      <c r="J109" s="311">
        <f t="shared" si="40"/>
        <v>0</v>
      </c>
      <c r="K109" s="311">
        <f t="shared" si="40"/>
        <v>0</v>
      </c>
      <c r="L109" s="311" t="str">
        <f t="shared" si="40"/>
        <v/>
      </c>
      <c r="M109" s="311" t="str">
        <f t="shared" si="40"/>
        <v/>
      </c>
      <c r="N109" s="311" t="str">
        <f t="shared" si="41"/>
        <v/>
      </c>
      <c r="O109" s="311" t="str">
        <f t="shared" si="41"/>
        <v/>
      </c>
      <c r="P109" s="311" t="str">
        <f t="shared" si="41"/>
        <v/>
      </c>
      <c r="Q109" s="311" t="str">
        <f t="shared" si="41"/>
        <v/>
      </c>
      <c r="R109" s="311" t="str">
        <f t="shared" si="41"/>
        <v/>
      </c>
      <c r="S109" s="311" t="str">
        <f t="shared" si="41"/>
        <v/>
      </c>
      <c r="T109" s="311" t="str">
        <f t="shared" si="41"/>
        <v/>
      </c>
      <c r="U109" s="311" t="str">
        <f t="shared" si="41"/>
        <v/>
      </c>
      <c r="V109" s="311" t="str">
        <f t="shared" si="41"/>
        <v/>
      </c>
      <c r="W109" s="311" t="str">
        <f t="shared" si="41"/>
        <v/>
      </c>
      <c r="X109" s="311" t="str">
        <f t="shared" si="42"/>
        <v/>
      </c>
      <c r="Y109" s="311" t="str">
        <f t="shared" si="42"/>
        <v/>
      </c>
      <c r="Z109" s="311" t="str">
        <f t="shared" si="42"/>
        <v/>
      </c>
      <c r="AA109" s="311" t="str">
        <f t="shared" si="42"/>
        <v/>
      </c>
      <c r="AB109" s="311" t="str">
        <f t="shared" si="42"/>
        <v/>
      </c>
      <c r="AC109" s="311" t="str">
        <f t="shared" si="42"/>
        <v/>
      </c>
      <c r="AD109" s="311" t="str">
        <f t="shared" si="42"/>
        <v/>
      </c>
      <c r="AE109" s="311" t="str">
        <f t="shared" si="42"/>
        <v/>
      </c>
      <c r="AF109" s="311" t="str">
        <f t="shared" si="42"/>
        <v/>
      </c>
      <c r="AG109" s="311" t="str">
        <f t="shared" si="42"/>
        <v/>
      </c>
      <c r="AH109" s="311" t="str">
        <f t="shared" si="43"/>
        <v/>
      </c>
      <c r="AI109" s="311" t="str">
        <f t="shared" si="43"/>
        <v/>
      </c>
      <c r="AJ109" s="311" t="str">
        <f t="shared" si="43"/>
        <v/>
      </c>
      <c r="AK109" s="311" t="str">
        <f t="shared" si="43"/>
        <v/>
      </c>
      <c r="AL109" s="311" t="str">
        <f t="shared" si="43"/>
        <v/>
      </c>
      <c r="AM109" s="311" t="str">
        <f t="shared" si="43"/>
        <v/>
      </c>
      <c r="AN109" s="311" t="str">
        <f t="shared" si="43"/>
        <v/>
      </c>
      <c r="AO109" s="311" t="str">
        <f t="shared" si="43"/>
        <v/>
      </c>
      <c r="AP109" s="311" t="str">
        <f t="shared" si="43"/>
        <v/>
      </c>
      <c r="AQ109" s="311" t="str">
        <f t="shared" si="43"/>
        <v/>
      </c>
      <c r="AR109" s="311" t="str">
        <f t="shared" si="44"/>
        <v/>
      </c>
      <c r="AS109" s="311" t="str">
        <f t="shared" si="44"/>
        <v/>
      </c>
      <c r="AT109" s="311" t="str">
        <f t="shared" si="44"/>
        <v/>
      </c>
      <c r="AU109" s="311" t="str">
        <f t="shared" si="44"/>
        <v/>
      </c>
      <c r="AV109" s="311" t="str">
        <f t="shared" si="44"/>
        <v/>
      </c>
      <c r="AW109" s="311" t="str">
        <f t="shared" si="44"/>
        <v/>
      </c>
      <c r="AX109" s="311" t="str">
        <f t="shared" si="44"/>
        <v/>
      </c>
      <c r="AY109" s="311" t="str">
        <f t="shared" si="44"/>
        <v/>
      </c>
      <c r="AZ109" s="311" t="str">
        <f t="shared" si="44"/>
        <v/>
      </c>
      <c r="BA109" s="311" t="str">
        <f t="shared" si="44"/>
        <v/>
      </c>
      <c r="BB109" s="311" t="str">
        <f t="shared" si="45"/>
        <v/>
      </c>
      <c r="BC109" s="311" t="str">
        <f t="shared" si="45"/>
        <v/>
      </c>
      <c r="BD109" s="311" t="str">
        <f t="shared" si="45"/>
        <v/>
      </c>
      <c r="BE109" s="311" t="str">
        <f t="shared" si="45"/>
        <v/>
      </c>
      <c r="BF109" s="311" t="str">
        <f t="shared" si="45"/>
        <v/>
      </c>
      <c r="BG109" s="311" t="str">
        <f t="shared" si="45"/>
        <v/>
      </c>
      <c r="BH109" s="311" t="str">
        <f t="shared" si="45"/>
        <v/>
      </c>
      <c r="BI109" s="311" t="str">
        <f t="shared" si="45"/>
        <v/>
      </c>
      <c r="BJ109" s="311" t="str">
        <f t="shared" si="45"/>
        <v/>
      </c>
      <c r="BK109" s="311" t="str">
        <f t="shared" si="45"/>
        <v/>
      </c>
      <c r="BL109" s="311" t="str">
        <f t="shared" si="45"/>
        <v/>
      </c>
      <c r="BM109" s="311" t="str">
        <f t="shared" si="45"/>
        <v/>
      </c>
    </row>
    <row r="110" spans="1:65" s="29" customFormat="1">
      <c r="A110" s="459"/>
      <c r="B110" s="273">
        <f t="shared" si="47"/>
        <v>2032</v>
      </c>
      <c r="C110" s="274">
        <f t="shared" ca="1" si="46"/>
        <v>0</v>
      </c>
      <c r="D110" s="311">
        <f t="shared" si="40"/>
        <v>0</v>
      </c>
      <c r="E110" s="311">
        <f t="shared" si="40"/>
        <v>0</v>
      </c>
      <c r="F110" s="311">
        <f t="shared" si="40"/>
        <v>0</v>
      </c>
      <c r="G110" s="311">
        <f t="shared" si="40"/>
        <v>0</v>
      </c>
      <c r="H110" s="311">
        <f t="shared" si="40"/>
        <v>0</v>
      </c>
      <c r="I110" s="311">
        <f t="shared" si="40"/>
        <v>0</v>
      </c>
      <c r="J110" s="311">
        <f t="shared" si="40"/>
        <v>0</v>
      </c>
      <c r="K110" s="311">
        <f t="shared" si="40"/>
        <v>0</v>
      </c>
      <c r="L110" s="311">
        <f t="shared" si="40"/>
        <v>0</v>
      </c>
      <c r="M110" s="311" t="str">
        <f t="shared" si="40"/>
        <v/>
      </c>
      <c r="N110" s="311" t="str">
        <f t="shared" si="41"/>
        <v/>
      </c>
      <c r="O110" s="311" t="str">
        <f t="shared" si="41"/>
        <v/>
      </c>
      <c r="P110" s="311" t="str">
        <f t="shared" si="41"/>
        <v/>
      </c>
      <c r="Q110" s="311" t="str">
        <f t="shared" si="41"/>
        <v/>
      </c>
      <c r="R110" s="311" t="str">
        <f t="shared" si="41"/>
        <v/>
      </c>
      <c r="S110" s="311" t="str">
        <f t="shared" si="41"/>
        <v/>
      </c>
      <c r="T110" s="311" t="str">
        <f t="shared" si="41"/>
        <v/>
      </c>
      <c r="U110" s="311" t="str">
        <f t="shared" si="41"/>
        <v/>
      </c>
      <c r="V110" s="311" t="str">
        <f t="shared" si="41"/>
        <v/>
      </c>
      <c r="W110" s="311" t="str">
        <f t="shared" si="41"/>
        <v/>
      </c>
      <c r="X110" s="311" t="str">
        <f t="shared" si="42"/>
        <v/>
      </c>
      <c r="Y110" s="311" t="str">
        <f t="shared" si="42"/>
        <v/>
      </c>
      <c r="Z110" s="311" t="str">
        <f t="shared" si="42"/>
        <v/>
      </c>
      <c r="AA110" s="311" t="str">
        <f t="shared" si="42"/>
        <v/>
      </c>
      <c r="AB110" s="311" t="str">
        <f t="shared" si="42"/>
        <v/>
      </c>
      <c r="AC110" s="311" t="str">
        <f t="shared" si="42"/>
        <v/>
      </c>
      <c r="AD110" s="311" t="str">
        <f t="shared" si="42"/>
        <v/>
      </c>
      <c r="AE110" s="311" t="str">
        <f t="shared" si="42"/>
        <v/>
      </c>
      <c r="AF110" s="311" t="str">
        <f t="shared" si="42"/>
        <v/>
      </c>
      <c r="AG110" s="311" t="str">
        <f t="shared" si="42"/>
        <v/>
      </c>
      <c r="AH110" s="311" t="str">
        <f t="shared" si="43"/>
        <v/>
      </c>
      <c r="AI110" s="311" t="str">
        <f t="shared" si="43"/>
        <v/>
      </c>
      <c r="AJ110" s="311" t="str">
        <f t="shared" si="43"/>
        <v/>
      </c>
      <c r="AK110" s="311" t="str">
        <f t="shared" si="43"/>
        <v/>
      </c>
      <c r="AL110" s="311" t="str">
        <f t="shared" si="43"/>
        <v/>
      </c>
      <c r="AM110" s="311" t="str">
        <f t="shared" si="43"/>
        <v/>
      </c>
      <c r="AN110" s="311" t="str">
        <f t="shared" si="43"/>
        <v/>
      </c>
      <c r="AO110" s="311" t="str">
        <f t="shared" si="43"/>
        <v/>
      </c>
      <c r="AP110" s="311" t="str">
        <f t="shared" si="43"/>
        <v/>
      </c>
      <c r="AQ110" s="311" t="str">
        <f t="shared" si="43"/>
        <v/>
      </c>
      <c r="AR110" s="311" t="str">
        <f t="shared" si="44"/>
        <v/>
      </c>
      <c r="AS110" s="311" t="str">
        <f t="shared" si="44"/>
        <v/>
      </c>
      <c r="AT110" s="311" t="str">
        <f t="shared" si="44"/>
        <v/>
      </c>
      <c r="AU110" s="311" t="str">
        <f t="shared" si="44"/>
        <v/>
      </c>
      <c r="AV110" s="311" t="str">
        <f t="shared" si="44"/>
        <v/>
      </c>
      <c r="AW110" s="311" t="str">
        <f t="shared" si="44"/>
        <v/>
      </c>
      <c r="AX110" s="311" t="str">
        <f t="shared" si="44"/>
        <v/>
      </c>
      <c r="AY110" s="311" t="str">
        <f t="shared" si="44"/>
        <v/>
      </c>
      <c r="AZ110" s="311" t="str">
        <f t="shared" si="44"/>
        <v/>
      </c>
      <c r="BA110" s="311" t="str">
        <f t="shared" si="44"/>
        <v/>
      </c>
      <c r="BB110" s="311" t="str">
        <f t="shared" si="45"/>
        <v/>
      </c>
      <c r="BC110" s="311" t="str">
        <f t="shared" si="45"/>
        <v/>
      </c>
      <c r="BD110" s="311" t="str">
        <f t="shared" si="45"/>
        <v/>
      </c>
      <c r="BE110" s="311" t="str">
        <f t="shared" si="45"/>
        <v/>
      </c>
      <c r="BF110" s="311" t="str">
        <f t="shared" si="45"/>
        <v/>
      </c>
      <c r="BG110" s="311" t="str">
        <f t="shared" si="45"/>
        <v/>
      </c>
      <c r="BH110" s="311" t="str">
        <f t="shared" si="45"/>
        <v/>
      </c>
      <c r="BI110" s="311" t="str">
        <f t="shared" si="45"/>
        <v/>
      </c>
      <c r="BJ110" s="311" t="str">
        <f t="shared" si="45"/>
        <v/>
      </c>
      <c r="BK110" s="311" t="str">
        <f t="shared" si="45"/>
        <v/>
      </c>
      <c r="BL110" s="311" t="str">
        <f t="shared" si="45"/>
        <v/>
      </c>
      <c r="BM110" s="311" t="str">
        <f t="shared" si="45"/>
        <v/>
      </c>
    </row>
    <row r="111" spans="1:65" s="29" customFormat="1">
      <c r="A111" s="459"/>
      <c r="B111" s="273">
        <f t="shared" si="47"/>
        <v>2033</v>
      </c>
      <c r="C111" s="274">
        <f t="shared" ca="1" si="46"/>
        <v>0</v>
      </c>
      <c r="D111" s="311">
        <f t="shared" si="40"/>
        <v>0</v>
      </c>
      <c r="E111" s="311">
        <f t="shared" si="40"/>
        <v>0</v>
      </c>
      <c r="F111" s="311">
        <f t="shared" si="40"/>
        <v>0</v>
      </c>
      <c r="G111" s="311">
        <f t="shared" si="40"/>
        <v>0</v>
      </c>
      <c r="H111" s="311">
        <f t="shared" si="40"/>
        <v>0</v>
      </c>
      <c r="I111" s="311">
        <f t="shared" si="40"/>
        <v>0</v>
      </c>
      <c r="J111" s="311">
        <f t="shared" si="40"/>
        <v>0</v>
      </c>
      <c r="K111" s="311">
        <f t="shared" si="40"/>
        <v>0</v>
      </c>
      <c r="L111" s="311">
        <f t="shared" si="40"/>
        <v>0</v>
      </c>
      <c r="M111" s="311">
        <f t="shared" si="40"/>
        <v>0</v>
      </c>
      <c r="N111" s="311" t="str">
        <f t="shared" si="41"/>
        <v/>
      </c>
      <c r="O111" s="311" t="str">
        <f t="shared" si="41"/>
        <v/>
      </c>
      <c r="P111" s="311" t="str">
        <f t="shared" si="41"/>
        <v/>
      </c>
      <c r="Q111" s="311" t="str">
        <f t="shared" si="41"/>
        <v/>
      </c>
      <c r="R111" s="311" t="str">
        <f t="shared" si="41"/>
        <v/>
      </c>
      <c r="S111" s="311" t="str">
        <f t="shared" si="41"/>
        <v/>
      </c>
      <c r="T111" s="311" t="str">
        <f t="shared" si="41"/>
        <v/>
      </c>
      <c r="U111" s="311" t="str">
        <f t="shared" si="41"/>
        <v/>
      </c>
      <c r="V111" s="311" t="str">
        <f t="shared" si="41"/>
        <v/>
      </c>
      <c r="W111" s="311" t="str">
        <f t="shared" si="41"/>
        <v/>
      </c>
      <c r="X111" s="311" t="str">
        <f t="shared" si="42"/>
        <v/>
      </c>
      <c r="Y111" s="311" t="str">
        <f t="shared" si="42"/>
        <v/>
      </c>
      <c r="Z111" s="311" t="str">
        <f t="shared" si="42"/>
        <v/>
      </c>
      <c r="AA111" s="311" t="str">
        <f t="shared" si="42"/>
        <v/>
      </c>
      <c r="AB111" s="311" t="str">
        <f t="shared" si="42"/>
        <v/>
      </c>
      <c r="AC111" s="311" t="str">
        <f t="shared" si="42"/>
        <v/>
      </c>
      <c r="AD111" s="311" t="str">
        <f t="shared" si="42"/>
        <v/>
      </c>
      <c r="AE111" s="311" t="str">
        <f t="shared" si="42"/>
        <v/>
      </c>
      <c r="AF111" s="311" t="str">
        <f t="shared" si="42"/>
        <v/>
      </c>
      <c r="AG111" s="311" t="str">
        <f t="shared" si="42"/>
        <v/>
      </c>
      <c r="AH111" s="311" t="str">
        <f t="shared" si="43"/>
        <v/>
      </c>
      <c r="AI111" s="311" t="str">
        <f t="shared" si="43"/>
        <v/>
      </c>
      <c r="AJ111" s="311" t="str">
        <f t="shared" si="43"/>
        <v/>
      </c>
      <c r="AK111" s="311" t="str">
        <f t="shared" si="43"/>
        <v/>
      </c>
      <c r="AL111" s="311" t="str">
        <f t="shared" si="43"/>
        <v/>
      </c>
      <c r="AM111" s="311" t="str">
        <f t="shared" si="43"/>
        <v/>
      </c>
      <c r="AN111" s="311" t="str">
        <f t="shared" si="43"/>
        <v/>
      </c>
      <c r="AO111" s="311" t="str">
        <f t="shared" si="43"/>
        <v/>
      </c>
      <c r="AP111" s="311" t="str">
        <f t="shared" si="43"/>
        <v/>
      </c>
      <c r="AQ111" s="311" t="str">
        <f t="shared" si="43"/>
        <v/>
      </c>
      <c r="AR111" s="311" t="str">
        <f t="shared" si="44"/>
        <v/>
      </c>
      <c r="AS111" s="311" t="str">
        <f t="shared" si="44"/>
        <v/>
      </c>
      <c r="AT111" s="311" t="str">
        <f t="shared" si="44"/>
        <v/>
      </c>
      <c r="AU111" s="311" t="str">
        <f t="shared" si="44"/>
        <v/>
      </c>
      <c r="AV111" s="311" t="str">
        <f t="shared" si="44"/>
        <v/>
      </c>
      <c r="AW111" s="311" t="str">
        <f t="shared" si="44"/>
        <v/>
      </c>
      <c r="AX111" s="311" t="str">
        <f t="shared" si="44"/>
        <v/>
      </c>
      <c r="AY111" s="311" t="str">
        <f t="shared" si="44"/>
        <v/>
      </c>
      <c r="AZ111" s="311" t="str">
        <f t="shared" si="44"/>
        <v/>
      </c>
      <c r="BA111" s="311" t="str">
        <f t="shared" si="44"/>
        <v/>
      </c>
      <c r="BB111" s="311" t="str">
        <f t="shared" si="45"/>
        <v/>
      </c>
      <c r="BC111" s="311" t="str">
        <f t="shared" si="45"/>
        <v/>
      </c>
      <c r="BD111" s="311" t="str">
        <f t="shared" si="45"/>
        <v/>
      </c>
      <c r="BE111" s="311" t="str">
        <f t="shared" si="45"/>
        <v/>
      </c>
      <c r="BF111" s="311" t="str">
        <f t="shared" si="45"/>
        <v/>
      </c>
      <c r="BG111" s="311" t="str">
        <f t="shared" si="45"/>
        <v/>
      </c>
      <c r="BH111" s="311" t="str">
        <f t="shared" si="45"/>
        <v/>
      </c>
      <c r="BI111" s="311" t="str">
        <f t="shared" si="45"/>
        <v/>
      </c>
      <c r="BJ111" s="311" t="str">
        <f t="shared" si="45"/>
        <v/>
      </c>
      <c r="BK111" s="311" t="str">
        <f t="shared" si="45"/>
        <v/>
      </c>
      <c r="BL111" s="311" t="str">
        <f t="shared" si="45"/>
        <v/>
      </c>
      <c r="BM111" s="311" t="str">
        <f t="shared" si="45"/>
        <v/>
      </c>
    </row>
    <row r="112" spans="1:65" s="29" customFormat="1">
      <c r="A112" s="459"/>
      <c r="B112" s="273">
        <f t="shared" si="47"/>
        <v>2034</v>
      </c>
      <c r="C112" s="274">
        <f t="shared" ca="1" si="46"/>
        <v>0</v>
      </c>
      <c r="D112" s="311">
        <f t="shared" ref="D112:M121" si="48">IF(D$101="","",IF($B112&gt;$B$18,"",IF(AND($B112&gt;=D$100,$B112-D$100&lt;$B$22),D$101/$B$22,"")))</f>
        <v>0</v>
      </c>
      <c r="E112" s="311">
        <f t="shared" si="48"/>
        <v>0</v>
      </c>
      <c r="F112" s="311">
        <f t="shared" si="48"/>
        <v>0</v>
      </c>
      <c r="G112" s="311">
        <f t="shared" si="48"/>
        <v>0</v>
      </c>
      <c r="H112" s="311">
        <f t="shared" si="48"/>
        <v>0</v>
      </c>
      <c r="I112" s="311">
        <f t="shared" si="48"/>
        <v>0</v>
      </c>
      <c r="J112" s="311">
        <f t="shared" si="48"/>
        <v>0</v>
      </c>
      <c r="K112" s="311">
        <f t="shared" si="48"/>
        <v>0</v>
      </c>
      <c r="L112" s="311">
        <f t="shared" si="48"/>
        <v>0</v>
      </c>
      <c r="M112" s="311">
        <f t="shared" si="48"/>
        <v>0</v>
      </c>
      <c r="N112" s="311">
        <f t="shared" ref="N112:W121" si="49">IF(N$101="","",IF($B112&gt;$B$18,"",IF(AND($B112&gt;=N$100,$B112-N$100&lt;$B$22),N$101/$B$22,"")))</f>
        <v>0</v>
      </c>
      <c r="O112" s="311" t="str">
        <f t="shared" si="49"/>
        <v/>
      </c>
      <c r="P112" s="311" t="str">
        <f t="shared" si="49"/>
        <v/>
      </c>
      <c r="Q112" s="311" t="str">
        <f t="shared" si="49"/>
        <v/>
      </c>
      <c r="R112" s="311" t="str">
        <f t="shared" si="49"/>
        <v/>
      </c>
      <c r="S112" s="311" t="str">
        <f t="shared" si="49"/>
        <v/>
      </c>
      <c r="T112" s="311" t="str">
        <f t="shared" si="49"/>
        <v/>
      </c>
      <c r="U112" s="311" t="str">
        <f t="shared" si="49"/>
        <v/>
      </c>
      <c r="V112" s="311" t="str">
        <f t="shared" si="49"/>
        <v/>
      </c>
      <c r="W112" s="311" t="str">
        <f t="shared" si="49"/>
        <v/>
      </c>
      <c r="X112" s="311" t="str">
        <f t="shared" ref="X112:AG121" si="50">IF(X$101="","",IF($B112&gt;$B$18,"",IF(AND($B112&gt;=X$100,$B112-X$100&lt;$B$22),X$101/$B$22,"")))</f>
        <v/>
      </c>
      <c r="Y112" s="311" t="str">
        <f t="shared" si="50"/>
        <v/>
      </c>
      <c r="Z112" s="311" t="str">
        <f t="shared" si="50"/>
        <v/>
      </c>
      <c r="AA112" s="311" t="str">
        <f t="shared" si="50"/>
        <v/>
      </c>
      <c r="AB112" s="311" t="str">
        <f t="shared" si="50"/>
        <v/>
      </c>
      <c r="AC112" s="311" t="str">
        <f t="shared" si="50"/>
        <v/>
      </c>
      <c r="AD112" s="311" t="str">
        <f t="shared" si="50"/>
        <v/>
      </c>
      <c r="AE112" s="311" t="str">
        <f t="shared" si="50"/>
        <v/>
      </c>
      <c r="AF112" s="311" t="str">
        <f t="shared" si="50"/>
        <v/>
      </c>
      <c r="AG112" s="311" t="str">
        <f t="shared" si="50"/>
        <v/>
      </c>
      <c r="AH112" s="311" t="str">
        <f t="shared" ref="AH112:AQ121" si="51">IF(AH$101="","",IF($B112&gt;$B$18,"",IF(AND($B112&gt;=AH$100,$B112-AH$100&lt;$B$22),AH$101/$B$22,"")))</f>
        <v/>
      </c>
      <c r="AI112" s="311" t="str">
        <f t="shared" si="51"/>
        <v/>
      </c>
      <c r="AJ112" s="311" t="str">
        <f t="shared" si="51"/>
        <v/>
      </c>
      <c r="AK112" s="311" t="str">
        <f t="shared" si="51"/>
        <v/>
      </c>
      <c r="AL112" s="311" t="str">
        <f t="shared" si="51"/>
        <v/>
      </c>
      <c r="AM112" s="311" t="str">
        <f t="shared" si="51"/>
        <v/>
      </c>
      <c r="AN112" s="311" t="str">
        <f t="shared" si="51"/>
        <v/>
      </c>
      <c r="AO112" s="311" t="str">
        <f t="shared" si="51"/>
        <v/>
      </c>
      <c r="AP112" s="311" t="str">
        <f t="shared" si="51"/>
        <v/>
      </c>
      <c r="AQ112" s="311" t="str">
        <f t="shared" si="51"/>
        <v/>
      </c>
      <c r="AR112" s="311" t="str">
        <f t="shared" ref="AR112:BA121" si="52">IF(AR$101="","",IF($B112&gt;$B$18,"",IF(AND($B112&gt;=AR$100,$B112-AR$100&lt;$B$22),AR$101/$B$22,"")))</f>
        <v/>
      </c>
      <c r="AS112" s="311" t="str">
        <f t="shared" si="52"/>
        <v/>
      </c>
      <c r="AT112" s="311" t="str">
        <f t="shared" si="52"/>
        <v/>
      </c>
      <c r="AU112" s="311" t="str">
        <f t="shared" si="52"/>
        <v/>
      </c>
      <c r="AV112" s="311" t="str">
        <f t="shared" si="52"/>
        <v/>
      </c>
      <c r="AW112" s="311" t="str">
        <f t="shared" si="52"/>
        <v/>
      </c>
      <c r="AX112" s="311" t="str">
        <f t="shared" si="52"/>
        <v/>
      </c>
      <c r="AY112" s="311" t="str">
        <f t="shared" si="52"/>
        <v/>
      </c>
      <c r="AZ112" s="311" t="str">
        <f t="shared" si="52"/>
        <v/>
      </c>
      <c r="BA112" s="311" t="str">
        <f t="shared" si="52"/>
        <v/>
      </c>
      <c r="BB112" s="311" t="str">
        <f t="shared" ref="BB112:BM121" si="53">IF(BB$101="","",IF($B112&gt;$B$18,"",IF(AND($B112&gt;=BB$100,$B112-BB$100&lt;$B$22),BB$101/$B$22,"")))</f>
        <v/>
      </c>
      <c r="BC112" s="311" t="str">
        <f t="shared" si="53"/>
        <v/>
      </c>
      <c r="BD112" s="311" t="str">
        <f t="shared" si="53"/>
        <v/>
      </c>
      <c r="BE112" s="311" t="str">
        <f t="shared" si="53"/>
        <v/>
      </c>
      <c r="BF112" s="311" t="str">
        <f t="shared" si="53"/>
        <v/>
      </c>
      <c r="BG112" s="311" t="str">
        <f t="shared" si="53"/>
        <v/>
      </c>
      <c r="BH112" s="311" t="str">
        <f t="shared" si="53"/>
        <v/>
      </c>
      <c r="BI112" s="311" t="str">
        <f t="shared" si="53"/>
        <v/>
      </c>
      <c r="BJ112" s="311" t="str">
        <f t="shared" si="53"/>
        <v/>
      </c>
      <c r="BK112" s="311" t="str">
        <f t="shared" si="53"/>
        <v/>
      </c>
      <c r="BL112" s="311" t="str">
        <f t="shared" si="53"/>
        <v/>
      </c>
      <c r="BM112" s="311" t="str">
        <f t="shared" si="53"/>
        <v/>
      </c>
    </row>
    <row r="113" spans="1:65" s="29" customFormat="1">
      <c r="A113" s="459"/>
      <c r="B113" s="273">
        <f t="shared" si="47"/>
        <v>2035</v>
      </c>
      <c r="C113" s="274">
        <f t="shared" ca="1" si="46"/>
        <v>0</v>
      </c>
      <c r="D113" s="311">
        <f t="shared" si="48"/>
        <v>0</v>
      </c>
      <c r="E113" s="311">
        <f t="shared" si="48"/>
        <v>0</v>
      </c>
      <c r="F113" s="311">
        <f t="shared" si="48"/>
        <v>0</v>
      </c>
      <c r="G113" s="311">
        <f t="shared" si="48"/>
        <v>0</v>
      </c>
      <c r="H113" s="311">
        <f t="shared" si="48"/>
        <v>0</v>
      </c>
      <c r="I113" s="311">
        <f t="shared" si="48"/>
        <v>0</v>
      </c>
      <c r="J113" s="311">
        <f t="shared" si="48"/>
        <v>0</v>
      </c>
      <c r="K113" s="311">
        <f t="shared" si="48"/>
        <v>0</v>
      </c>
      <c r="L113" s="311">
        <f t="shared" si="48"/>
        <v>0</v>
      </c>
      <c r="M113" s="311">
        <f t="shared" si="48"/>
        <v>0</v>
      </c>
      <c r="N113" s="311">
        <f t="shared" si="49"/>
        <v>0</v>
      </c>
      <c r="O113" s="311">
        <f t="shared" si="49"/>
        <v>0</v>
      </c>
      <c r="P113" s="311" t="str">
        <f t="shared" si="49"/>
        <v/>
      </c>
      <c r="Q113" s="311" t="str">
        <f t="shared" si="49"/>
        <v/>
      </c>
      <c r="R113" s="311" t="str">
        <f t="shared" si="49"/>
        <v/>
      </c>
      <c r="S113" s="311" t="str">
        <f t="shared" si="49"/>
        <v/>
      </c>
      <c r="T113" s="311" t="str">
        <f t="shared" si="49"/>
        <v/>
      </c>
      <c r="U113" s="311" t="str">
        <f t="shared" si="49"/>
        <v/>
      </c>
      <c r="V113" s="311" t="str">
        <f t="shared" si="49"/>
        <v/>
      </c>
      <c r="W113" s="311" t="str">
        <f t="shared" si="49"/>
        <v/>
      </c>
      <c r="X113" s="311" t="str">
        <f t="shared" si="50"/>
        <v/>
      </c>
      <c r="Y113" s="311" t="str">
        <f t="shared" si="50"/>
        <v/>
      </c>
      <c r="Z113" s="311" t="str">
        <f t="shared" si="50"/>
        <v/>
      </c>
      <c r="AA113" s="311" t="str">
        <f t="shared" si="50"/>
        <v/>
      </c>
      <c r="AB113" s="311" t="str">
        <f t="shared" si="50"/>
        <v/>
      </c>
      <c r="AC113" s="311" t="str">
        <f t="shared" si="50"/>
        <v/>
      </c>
      <c r="AD113" s="311" t="str">
        <f t="shared" si="50"/>
        <v/>
      </c>
      <c r="AE113" s="311" t="str">
        <f t="shared" si="50"/>
        <v/>
      </c>
      <c r="AF113" s="311" t="str">
        <f t="shared" si="50"/>
        <v/>
      </c>
      <c r="AG113" s="311" t="str">
        <f t="shared" si="50"/>
        <v/>
      </c>
      <c r="AH113" s="311" t="str">
        <f t="shared" si="51"/>
        <v/>
      </c>
      <c r="AI113" s="311" t="str">
        <f t="shared" si="51"/>
        <v/>
      </c>
      <c r="AJ113" s="311" t="str">
        <f t="shared" si="51"/>
        <v/>
      </c>
      <c r="AK113" s="311" t="str">
        <f t="shared" si="51"/>
        <v/>
      </c>
      <c r="AL113" s="311" t="str">
        <f t="shared" si="51"/>
        <v/>
      </c>
      <c r="AM113" s="311" t="str">
        <f t="shared" si="51"/>
        <v/>
      </c>
      <c r="AN113" s="311" t="str">
        <f t="shared" si="51"/>
        <v/>
      </c>
      <c r="AO113" s="311" t="str">
        <f t="shared" si="51"/>
        <v/>
      </c>
      <c r="AP113" s="311" t="str">
        <f t="shared" si="51"/>
        <v/>
      </c>
      <c r="AQ113" s="311" t="str">
        <f t="shared" si="51"/>
        <v/>
      </c>
      <c r="AR113" s="311" t="str">
        <f t="shared" si="52"/>
        <v/>
      </c>
      <c r="AS113" s="311" t="str">
        <f t="shared" si="52"/>
        <v/>
      </c>
      <c r="AT113" s="311" t="str">
        <f t="shared" si="52"/>
        <v/>
      </c>
      <c r="AU113" s="311" t="str">
        <f t="shared" si="52"/>
        <v/>
      </c>
      <c r="AV113" s="311" t="str">
        <f t="shared" si="52"/>
        <v/>
      </c>
      <c r="AW113" s="311" t="str">
        <f t="shared" si="52"/>
        <v/>
      </c>
      <c r="AX113" s="311" t="str">
        <f t="shared" si="52"/>
        <v/>
      </c>
      <c r="AY113" s="311" t="str">
        <f t="shared" si="52"/>
        <v/>
      </c>
      <c r="AZ113" s="311" t="str">
        <f t="shared" si="52"/>
        <v/>
      </c>
      <c r="BA113" s="311" t="str">
        <f t="shared" si="52"/>
        <v/>
      </c>
      <c r="BB113" s="311" t="str">
        <f t="shared" si="53"/>
        <v/>
      </c>
      <c r="BC113" s="311" t="str">
        <f t="shared" si="53"/>
        <v/>
      </c>
      <c r="BD113" s="311" t="str">
        <f t="shared" si="53"/>
        <v/>
      </c>
      <c r="BE113" s="311" t="str">
        <f t="shared" si="53"/>
        <v/>
      </c>
      <c r="BF113" s="311" t="str">
        <f t="shared" si="53"/>
        <v/>
      </c>
      <c r="BG113" s="311" t="str">
        <f t="shared" si="53"/>
        <v/>
      </c>
      <c r="BH113" s="311" t="str">
        <f t="shared" si="53"/>
        <v/>
      </c>
      <c r="BI113" s="311" t="str">
        <f t="shared" si="53"/>
        <v/>
      </c>
      <c r="BJ113" s="311" t="str">
        <f t="shared" si="53"/>
        <v/>
      </c>
      <c r="BK113" s="311" t="str">
        <f t="shared" si="53"/>
        <v/>
      </c>
      <c r="BL113" s="311" t="str">
        <f t="shared" si="53"/>
        <v/>
      </c>
      <c r="BM113" s="311" t="str">
        <f t="shared" si="53"/>
        <v/>
      </c>
    </row>
    <row r="114" spans="1:65" s="29" customFormat="1">
      <c r="A114" s="459"/>
      <c r="B114" s="273">
        <f t="shared" si="47"/>
        <v>2036</v>
      </c>
      <c r="C114" s="274">
        <f t="shared" ca="1" si="46"/>
        <v>0</v>
      </c>
      <c r="D114" s="311">
        <f t="shared" si="48"/>
        <v>0</v>
      </c>
      <c r="E114" s="311">
        <f t="shared" si="48"/>
        <v>0</v>
      </c>
      <c r="F114" s="311">
        <f t="shared" si="48"/>
        <v>0</v>
      </c>
      <c r="G114" s="311">
        <f t="shared" si="48"/>
        <v>0</v>
      </c>
      <c r="H114" s="311">
        <f t="shared" si="48"/>
        <v>0</v>
      </c>
      <c r="I114" s="311">
        <f t="shared" si="48"/>
        <v>0</v>
      </c>
      <c r="J114" s="311">
        <f t="shared" si="48"/>
        <v>0</v>
      </c>
      <c r="K114" s="311">
        <f t="shared" si="48"/>
        <v>0</v>
      </c>
      <c r="L114" s="311">
        <f t="shared" si="48"/>
        <v>0</v>
      </c>
      <c r="M114" s="311">
        <f t="shared" si="48"/>
        <v>0</v>
      </c>
      <c r="N114" s="311">
        <f t="shared" si="49"/>
        <v>0</v>
      </c>
      <c r="O114" s="311">
        <f t="shared" si="49"/>
        <v>0</v>
      </c>
      <c r="P114" s="311">
        <f t="shared" si="49"/>
        <v>0</v>
      </c>
      <c r="Q114" s="311" t="str">
        <f t="shared" si="49"/>
        <v/>
      </c>
      <c r="R114" s="311" t="str">
        <f t="shared" si="49"/>
        <v/>
      </c>
      <c r="S114" s="311" t="str">
        <f t="shared" si="49"/>
        <v/>
      </c>
      <c r="T114" s="311" t="str">
        <f t="shared" si="49"/>
        <v/>
      </c>
      <c r="U114" s="311" t="str">
        <f t="shared" si="49"/>
        <v/>
      </c>
      <c r="V114" s="311" t="str">
        <f t="shared" si="49"/>
        <v/>
      </c>
      <c r="W114" s="311" t="str">
        <f t="shared" si="49"/>
        <v/>
      </c>
      <c r="X114" s="311" t="str">
        <f t="shared" si="50"/>
        <v/>
      </c>
      <c r="Y114" s="311" t="str">
        <f t="shared" si="50"/>
        <v/>
      </c>
      <c r="Z114" s="311" t="str">
        <f t="shared" si="50"/>
        <v/>
      </c>
      <c r="AA114" s="311" t="str">
        <f t="shared" si="50"/>
        <v/>
      </c>
      <c r="AB114" s="311" t="str">
        <f t="shared" si="50"/>
        <v/>
      </c>
      <c r="AC114" s="311" t="str">
        <f t="shared" si="50"/>
        <v/>
      </c>
      <c r="AD114" s="311" t="str">
        <f t="shared" si="50"/>
        <v/>
      </c>
      <c r="AE114" s="311" t="str">
        <f t="shared" si="50"/>
        <v/>
      </c>
      <c r="AF114" s="311" t="str">
        <f t="shared" si="50"/>
        <v/>
      </c>
      <c r="AG114" s="311" t="str">
        <f t="shared" si="50"/>
        <v/>
      </c>
      <c r="AH114" s="311" t="str">
        <f t="shared" si="51"/>
        <v/>
      </c>
      <c r="AI114" s="311" t="str">
        <f t="shared" si="51"/>
        <v/>
      </c>
      <c r="AJ114" s="311" t="str">
        <f t="shared" si="51"/>
        <v/>
      </c>
      <c r="AK114" s="311" t="str">
        <f t="shared" si="51"/>
        <v/>
      </c>
      <c r="AL114" s="311" t="str">
        <f t="shared" si="51"/>
        <v/>
      </c>
      <c r="AM114" s="311" t="str">
        <f t="shared" si="51"/>
        <v/>
      </c>
      <c r="AN114" s="311" t="str">
        <f t="shared" si="51"/>
        <v/>
      </c>
      <c r="AO114" s="311" t="str">
        <f t="shared" si="51"/>
        <v/>
      </c>
      <c r="AP114" s="311" t="str">
        <f t="shared" si="51"/>
        <v/>
      </c>
      <c r="AQ114" s="311" t="str">
        <f t="shared" si="51"/>
        <v/>
      </c>
      <c r="AR114" s="311" t="str">
        <f t="shared" si="52"/>
        <v/>
      </c>
      <c r="AS114" s="311" t="str">
        <f t="shared" si="52"/>
        <v/>
      </c>
      <c r="AT114" s="311" t="str">
        <f t="shared" si="52"/>
        <v/>
      </c>
      <c r="AU114" s="311" t="str">
        <f t="shared" si="52"/>
        <v/>
      </c>
      <c r="AV114" s="311" t="str">
        <f t="shared" si="52"/>
        <v/>
      </c>
      <c r="AW114" s="311" t="str">
        <f t="shared" si="52"/>
        <v/>
      </c>
      <c r="AX114" s="311" t="str">
        <f t="shared" si="52"/>
        <v/>
      </c>
      <c r="AY114" s="311" t="str">
        <f t="shared" si="52"/>
        <v/>
      </c>
      <c r="AZ114" s="311" t="str">
        <f t="shared" si="52"/>
        <v/>
      </c>
      <c r="BA114" s="311" t="str">
        <f t="shared" si="52"/>
        <v/>
      </c>
      <c r="BB114" s="311" t="str">
        <f t="shared" si="53"/>
        <v/>
      </c>
      <c r="BC114" s="311" t="str">
        <f t="shared" si="53"/>
        <v/>
      </c>
      <c r="BD114" s="311" t="str">
        <f t="shared" si="53"/>
        <v/>
      </c>
      <c r="BE114" s="311" t="str">
        <f t="shared" si="53"/>
        <v/>
      </c>
      <c r="BF114" s="311" t="str">
        <f t="shared" si="53"/>
        <v/>
      </c>
      <c r="BG114" s="311" t="str">
        <f t="shared" si="53"/>
        <v/>
      </c>
      <c r="BH114" s="311" t="str">
        <f t="shared" si="53"/>
        <v/>
      </c>
      <c r="BI114" s="311" t="str">
        <f t="shared" si="53"/>
        <v/>
      </c>
      <c r="BJ114" s="311" t="str">
        <f t="shared" si="53"/>
        <v/>
      </c>
      <c r="BK114" s="311" t="str">
        <f t="shared" si="53"/>
        <v/>
      </c>
      <c r="BL114" s="311" t="str">
        <f t="shared" si="53"/>
        <v/>
      </c>
      <c r="BM114" s="311" t="str">
        <f t="shared" si="53"/>
        <v/>
      </c>
    </row>
    <row r="115" spans="1:65" s="29" customFormat="1">
      <c r="A115" s="459"/>
      <c r="B115" s="273">
        <f t="shared" si="47"/>
        <v>2037</v>
      </c>
      <c r="C115" s="274">
        <f t="shared" ca="1" si="46"/>
        <v>0</v>
      </c>
      <c r="D115" s="311">
        <f t="shared" si="48"/>
        <v>0</v>
      </c>
      <c r="E115" s="311">
        <f t="shared" si="48"/>
        <v>0</v>
      </c>
      <c r="F115" s="311">
        <f t="shared" si="48"/>
        <v>0</v>
      </c>
      <c r="G115" s="311">
        <f t="shared" si="48"/>
        <v>0</v>
      </c>
      <c r="H115" s="311">
        <f t="shared" si="48"/>
        <v>0</v>
      </c>
      <c r="I115" s="311">
        <f t="shared" si="48"/>
        <v>0</v>
      </c>
      <c r="J115" s="311">
        <f t="shared" si="48"/>
        <v>0</v>
      </c>
      <c r="K115" s="311">
        <f t="shared" si="48"/>
        <v>0</v>
      </c>
      <c r="L115" s="311">
        <f t="shared" si="48"/>
        <v>0</v>
      </c>
      <c r="M115" s="311">
        <f t="shared" si="48"/>
        <v>0</v>
      </c>
      <c r="N115" s="311">
        <f t="shared" si="49"/>
        <v>0</v>
      </c>
      <c r="O115" s="311">
        <f t="shared" si="49"/>
        <v>0</v>
      </c>
      <c r="P115" s="311">
        <f t="shared" si="49"/>
        <v>0</v>
      </c>
      <c r="Q115" s="311">
        <f t="shared" si="49"/>
        <v>0</v>
      </c>
      <c r="R115" s="311" t="str">
        <f t="shared" si="49"/>
        <v/>
      </c>
      <c r="S115" s="311" t="str">
        <f t="shared" si="49"/>
        <v/>
      </c>
      <c r="T115" s="311" t="str">
        <f t="shared" si="49"/>
        <v/>
      </c>
      <c r="U115" s="311" t="str">
        <f t="shared" si="49"/>
        <v/>
      </c>
      <c r="V115" s="311" t="str">
        <f t="shared" si="49"/>
        <v/>
      </c>
      <c r="W115" s="311" t="str">
        <f t="shared" si="49"/>
        <v/>
      </c>
      <c r="X115" s="311" t="str">
        <f t="shared" si="50"/>
        <v/>
      </c>
      <c r="Y115" s="311" t="str">
        <f t="shared" si="50"/>
        <v/>
      </c>
      <c r="Z115" s="311" t="str">
        <f t="shared" si="50"/>
        <v/>
      </c>
      <c r="AA115" s="311" t="str">
        <f t="shared" si="50"/>
        <v/>
      </c>
      <c r="AB115" s="311" t="str">
        <f t="shared" si="50"/>
        <v/>
      </c>
      <c r="AC115" s="311" t="str">
        <f t="shared" si="50"/>
        <v/>
      </c>
      <c r="AD115" s="311" t="str">
        <f t="shared" si="50"/>
        <v/>
      </c>
      <c r="AE115" s="311" t="str">
        <f t="shared" si="50"/>
        <v/>
      </c>
      <c r="AF115" s="311" t="str">
        <f t="shared" si="50"/>
        <v/>
      </c>
      <c r="AG115" s="311" t="str">
        <f t="shared" si="50"/>
        <v/>
      </c>
      <c r="AH115" s="311" t="str">
        <f t="shared" si="51"/>
        <v/>
      </c>
      <c r="AI115" s="311" t="str">
        <f t="shared" si="51"/>
        <v/>
      </c>
      <c r="AJ115" s="311" t="str">
        <f t="shared" si="51"/>
        <v/>
      </c>
      <c r="AK115" s="311" t="str">
        <f t="shared" si="51"/>
        <v/>
      </c>
      <c r="AL115" s="311" t="str">
        <f t="shared" si="51"/>
        <v/>
      </c>
      <c r="AM115" s="311" t="str">
        <f t="shared" si="51"/>
        <v/>
      </c>
      <c r="AN115" s="311" t="str">
        <f t="shared" si="51"/>
        <v/>
      </c>
      <c r="AO115" s="311" t="str">
        <f t="shared" si="51"/>
        <v/>
      </c>
      <c r="AP115" s="311" t="str">
        <f t="shared" si="51"/>
        <v/>
      </c>
      <c r="AQ115" s="311" t="str">
        <f t="shared" si="51"/>
        <v/>
      </c>
      <c r="AR115" s="311" t="str">
        <f t="shared" si="52"/>
        <v/>
      </c>
      <c r="AS115" s="311" t="str">
        <f t="shared" si="52"/>
        <v/>
      </c>
      <c r="AT115" s="311" t="str">
        <f t="shared" si="52"/>
        <v/>
      </c>
      <c r="AU115" s="311" t="str">
        <f t="shared" si="52"/>
        <v/>
      </c>
      <c r="AV115" s="311" t="str">
        <f t="shared" si="52"/>
        <v/>
      </c>
      <c r="AW115" s="311" t="str">
        <f t="shared" si="52"/>
        <v/>
      </c>
      <c r="AX115" s="311" t="str">
        <f t="shared" si="52"/>
        <v/>
      </c>
      <c r="AY115" s="311" t="str">
        <f t="shared" si="52"/>
        <v/>
      </c>
      <c r="AZ115" s="311" t="str">
        <f t="shared" si="52"/>
        <v/>
      </c>
      <c r="BA115" s="311" t="str">
        <f t="shared" si="52"/>
        <v/>
      </c>
      <c r="BB115" s="311" t="str">
        <f t="shared" si="53"/>
        <v/>
      </c>
      <c r="BC115" s="311" t="str">
        <f t="shared" si="53"/>
        <v/>
      </c>
      <c r="BD115" s="311" t="str">
        <f t="shared" si="53"/>
        <v/>
      </c>
      <c r="BE115" s="311" t="str">
        <f t="shared" si="53"/>
        <v/>
      </c>
      <c r="BF115" s="311" t="str">
        <f t="shared" si="53"/>
        <v/>
      </c>
      <c r="BG115" s="311" t="str">
        <f t="shared" si="53"/>
        <v/>
      </c>
      <c r="BH115" s="311" t="str">
        <f t="shared" si="53"/>
        <v/>
      </c>
      <c r="BI115" s="311" t="str">
        <f t="shared" si="53"/>
        <v/>
      </c>
      <c r="BJ115" s="311" t="str">
        <f t="shared" si="53"/>
        <v/>
      </c>
      <c r="BK115" s="311" t="str">
        <f t="shared" si="53"/>
        <v/>
      </c>
      <c r="BL115" s="311" t="str">
        <f t="shared" si="53"/>
        <v/>
      </c>
      <c r="BM115" s="311" t="str">
        <f t="shared" si="53"/>
        <v/>
      </c>
    </row>
    <row r="116" spans="1:65" s="29" customFormat="1">
      <c r="A116" s="459"/>
      <c r="B116" s="273">
        <f t="shared" si="47"/>
        <v>2038</v>
      </c>
      <c r="C116" s="274">
        <f t="shared" ca="1" si="46"/>
        <v>0</v>
      </c>
      <c r="D116" s="311">
        <f t="shared" si="48"/>
        <v>0</v>
      </c>
      <c r="E116" s="311">
        <f t="shared" si="48"/>
        <v>0</v>
      </c>
      <c r="F116" s="311">
        <f t="shared" si="48"/>
        <v>0</v>
      </c>
      <c r="G116" s="311">
        <f t="shared" si="48"/>
        <v>0</v>
      </c>
      <c r="H116" s="311">
        <f t="shared" si="48"/>
        <v>0</v>
      </c>
      <c r="I116" s="311">
        <f t="shared" si="48"/>
        <v>0</v>
      </c>
      <c r="J116" s="311">
        <f t="shared" si="48"/>
        <v>0</v>
      </c>
      <c r="K116" s="311">
        <f t="shared" si="48"/>
        <v>0</v>
      </c>
      <c r="L116" s="311">
        <f t="shared" si="48"/>
        <v>0</v>
      </c>
      <c r="M116" s="311">
        <f t="shared" si="48"/>
        <v>0</v>
      </c>
      <c r="N116" s="311">
        <f t="shared" si="49"/>
        <v>0</v>
      </c>
      <c r="O116" s="311">
        <f t="shared" si="49"/>
        <v>0</v>
      </c>
      <c r="P116" s="311">
        <f t="shared" si="49"/>
        <v>0</v>
      </c>
      <c r="Q116" s="311">
        <f t="shared" si="49"/>
        <v>0</v>
      </c>
      <c r="R116" s="311">
        <f t="shared" si="49"/>
        <v>0</v>
      </c>
      <c r="S116" s="311" t="str">
        <f t="shared" si="49"/>
        <v/>
      </c>
      <c r="T116" s="311" t="str">
        <f t="shared" si="49"/>
        <v/>
      </c>
      <c r="U116" s="311" t="str">
        <f t="shared" si="49"/>
        <v/>
      </c>
      <c r="V116" s="311" t="str">
        <f t="shared" si="49"/>
        <v/>
      </c>
      <c r="W116" s="311" t="str">
        <f t="shared" si="49"/>
        <v/>
      </c>
      <c r="X116" s="311" t="str">
        <f t="shared" si="50"/>
        <v/>
      </c>
      <c r="Y116" s="311" t="str">
        <f t="shared" si="50"/>
        <v/>
      </c>
      <c r="Z116" s="311" t="str">
        <f t="shared" si="50"/>
        <v/>
      </c>
      <c r="AA116" s="311" t="str">
        <f t="shared" si="50"/>
        <v/>
      </c>
      <c r="AB116" s="311" t="str">
        <f t="shared" si="50"/>
        <v/>
      </c>
      <c r="AC116" s="311" t="str">
        <f t="shared" si="50"/>
        <v/>
      </c>
      <c r="AD116" s="311" t="str">
        <f t="shared" si="50"/>
        <v/>
      </c>
      <c r="AE116" s="311" t="str">
        <f t="shared" si="50"/>
        <v/>
      </c>
      <c r="AF116" s="311" t="str">
        <f t="shared" si="50"/>
        <v/>
      </c>
      <c r="AG116" s="311" t="str">
        <f t="shared" si="50"/>
        <v/>
      </c>
      <c r="AH116" s="311" t="str">
        <f t="shared" si="51"/>
        <v/>
      </c>
      <c r="AI116" s="311" t="str">
        <f t="shared" si="51"/>
        <v/>
      </c>
      <c r="AJ116" s="311" t="str">
        <f t="shared" si="51"/>
        <v/>
      </c>
      <c r="AK116" s="311" t="str">
        <f t="shared" si="51"/>
        <v/>
      </c>
      <c r="AL116" s="311" t="str">
        <f t="shared" si="51"/>
        <v/>
      </c>
      <c r="AM116" s="311" t="str">
        <f t="shared" si="51"/>
        <v/>
      </c>
      <c r="AN116" s="311" t="str">
        <f t="shared" si="51"/>
        <v/>
      </c>
      <c r="AO116" s="311" t="str">
        <f t="shared" si="51"/>
        <v/>
      </c>
      <c r="AP116" s="311" t="str">
        <f t="shared" si="51"/>
        <v/>
      </c>
      <c r="AQ116" s="311" t="str">
        <f t="shared" si="51"/>
        <v/>
      </c>
      <c r="AR116" s="311" t="str">
        <f t="shared" si="52"/>
        <v/>
      </c>
      <c r="AS116" s="311" t="str">
        <f t="shared" si="52"/>
        <v/>
      </c>
      <c r="AT116" s="311" t="str">
        <f t="shared" si="52"/>
        <v/>
      </c>
      <c r="AU116" s="311" t="str">
        <f t="shared" si="52"/>
        <v/>
      </c>
      <c r="AV116" s="311" t="str">
        <f t="shared" si="52"/>
        <v/>
      </c>
      <c r="AW116" s="311" t="str">
        <f t="shared" si="52"/>
        <v/>
      </c>
      <c r="AX116" s="311" t="str">
        <f t="shared" si="52"/>
        <v/>
      </c>
      <c r="AY116" s="311" t="str">
        <f t="shared" si="52"/>
        <v/>
      </c>
      <c r="AZ116" s="311" t="str">
        <f t="shared" si="52"/>
        <v/>
      </c>
      <c r="BA116" s="311" t="str">
        <f t="shared" si="52"/>
        <v/>
      </c>
      <c r="BB116" s="311" t="str">
        <f t="shared" si="53"/>
        <v/>
      </c>
      <c r="BC116" s="311" t="str">
        <f t="shared" si="53"/>
        <v/>
      </c>
      <c r="BD116" s="311" t="str">
        <f t="shared" si="53"/>
        <v/>
      </c>
      <c r="BE116" s="311" t="str">
        <f t="shared" si="53"/>
        <v/>
      </c>
      <c r="BF116" s="311" t="str">
        <f t="shared" si="53"/>
        <v/>
      </c>
      <c r="BG116" s="311" t="str">
        <f t="shared" si="53"/>
        <v/>
      </c>
      <c r="BH116" s="311" t="str">
        <f t="shared" si="53"/>
        <v/>
      </c>
      <c r="BI116" s="311" t="str">
        <f t="shared" si="53"/>
        <v/>
      </c>
      <c r="BJ116" s="311" t="str">
        <f t="shared" si="53"/>
        <v/>
      </c>
      <c r="BK116" s="311" t="str">
        <f t="shared" si="53"/>
        <v/>
      </c>
      <c r="BL116" s="311" t="str">
        <f t="shared" si="53"/>
        <v/>
      </c>
      <c r="BM116" s="311" t="str">
        <f t="shared" si="53"/>
        <v/>
      </c>
    </row>
    <row r="117" spans="1:65" s="29" customFormat="1">
      <c r="A117" s="459"/>
      <c r="B117" s="273">
        <f t="shared" si="47"/>
        <v>2039</v>
      </c>
      <c r="C117" s="274">
        <f t="shared" ca="1" si="46"/>
        <v>0</v>
      </c>
      <c r="D117" s="311">
        <f t="shared" si="48"/>
        <v>0</v>
      </c>
      <c r="E117" s="311">
        <f t="shared" si="48"/>
        <v>0</v>
      </c>
      <c r="F117" s="311">
        <f t="shared" si="48"/>
        <v>0</v>
      </c>
      <c r="G117" s="311">
        <f t="shared" si="48"/>
        <v>0</v>
      </c>
      <c r="H117" s="311">
        <f t="shared" si="48"/>
        <v>0</v>
      </c>
      <c r="I117" s="311">
        <f t="shared" si="48"/>
        <v>0</v>
      </c>
      <c r="J117" s="311">
        <f t="shared" si="48"/>
        <v>0</v>
      </c>
      <c r="K117" s="311">
        <f t="shared" si="48"/>
        <v>0</v>
      </c>
      <c r="L117" s="311">
        <f t="shared" si="48"/>
        <v>0</v>
      </c>
      <c r="M117" s="311">
        <f t="shared" si="48"/>
        <v>0</v>
      </c>
      <c r="N117" s="311">
        <f t="shared" si="49"/>
        <v>0</v>
      </c>
      <c r="O117" s="311">
        <f t="shared" si="49"/>
        <v>0</v>
      </c>
      <c r="P117" s="311">
        <f t="shared" si="49"/>
        <v>0</v>
      </c>
      <c r="Q117" s="311">
        <f t="shared" si="49"/>
        <v>0</v>
      </c>
      <c r="R117" s="311">
        <f t="shared" si="49"/>
        <v>0</v>
      </c>
      <c r="S117" s="311">
        <f t="shared" si="49"/>
        <v>0</v>
      </c>
      <c r="T117" s="311" t="str">
        <f t="shared" si="49"/>
        <v/>
      </c>
      <c r="U117" s="311" t="str">
        <f t="shared" si="49"/>
        <v/>
      </c>
      <c r="V117" s="311" t="str">
        <f t="shared" si="49"/>
        <v/>
      </c>
      <c r="W117" s="311" t="str">
        <f t="shared" si="49"/>
        <v/>
      </c>
      <c r="X117" s="311" t="str">
        <f t="shared" si="50"/>
        <v/>
      </c>
      <c r="Y117" s="311" t="str">
        <f t="shared" si="50"/>
        <v/>
      </c>
      <c r="Z117" s="311" t="str">
        <f t="shared" si="50"/>
        <v/>
      </c>
      <c r="AA117" s="311" t="str">
        <f t="shared" si="50"/>
        <v/>
      </c>
      <c r="AB117" s="311" t="str">
        <f t="shared" si="50"/>
        <v/>
      </c>
      <c r="AC117" s="311" t="str">
        <f t="shared" si="50"/>
        <v/>
      </c>
      <c r="AD117" s="311" t="str">
        <f t="shared" si="50"/>
        <v/>
      </c>
      <c r="AE117" s="311" t="str">
        <f t="shared" si="50"/>
        <v/>
      </c>
      <c r="AF117" s="311" t="str">
        <f t="shared" si="50"/>
        <v/>
      </c>
      <c r="AG117" s="311" t="str">
        <f t="shared" si="50"/>
        <v/>
      </c>
      <c r="AH117" s="311" t="str">
        <f t="shared" si="51"/>
        <v/>
      </c>
      <c r="AI117" s="311" t="str">
        <f t="shared" si="51"/>
        <v/>
      </c>
      <c r="AJ117" s="311" t="str">
        <f t="shared" si="51"/>
        <v/>
      </c>
      <c r="AK117" s="311" t="str">
        <f t="shared" si="51"/>
        <v/>
      </c>
      <c r="AL117" s="311" t="str">
        <f t="shared" si="51"/>
        <v/>
      </c>
      <c r="AM117" s="311" t="str">
        <f t="shared" si="51"/>
        <v/>
      </c>
      <c r="AN117" s="311" t="str">
        <f t="shared" si="51"/>
        <v/>
      </c>
      <c r="AO117" s="311" t="str">
        <f t="shared" si="51"/>
        <v/>
      </c>
      <c r="AP117" s="311" t="str">
        <f t="shared" si="51"/>
        <v/>
      </c>
      <c r="AQ117" s="311" t="str">
        <f t="shared" si="51"/>
        <v/>
      </c>
      <c r="AR117" s="311" t="str">
        <f t="shared" si="52"/>
        <v/>
      </c>
      <c r="AS117" s="311" t="str">
        <f t="shared" si="52"/>
        <v/>
      </c>
      <c r="AT117" s="311" t="str">
        <f t="shared" si="52"/>
        <v/>
      </c>
      <c r="AU117" s="311" t="str">
        <f t="shared" si="52"/>
        <v/>
      </c>
      <c r="AV117" s="311" t="str">
        <f t="shared" si="52"/>
        <v/>
      </c>
      <c r="AW117" s="311" t="str">
        <f t="shared" si="52"/>
        <v/>
      </c>
      <c r="AX117" s="311" t="str">
        <f t="shared" si="52"/>
        <v/>
      </c>
      <c r="AY117" s="311" t="str">
        <f t="shared" si="52"/>
        <v/>
      </c>
      <c r="AZ117" s="311" t="str">
        <f t="shared" si="52"/>
        <v/>
      </c>
      <c r="BA117" s="311" t="str">
        <f t="shared" si="52"/>
        <v/>
      </c>
      <c r="BB117" s="311" t="str">
        <f t="shared" si="53"/>
        <v/>
      </c>
      <c r="BC117" s="311" t="str">
        <f t="shared" si="53"/>
        <v/>
      </c>
      <c r="BD117" s="311" t="str">
        <f t="shared" si="53"/>
        <v/>
      </c>
      <c r="BE117" s="311" t="str">
        <f t="shared" si="53"/>
        <v/>
      </c>
      <c r="BF117" s="311" t="str">
        <f t="shared" si="53"/>
        <v/>
      </c>
      <c r="BG117" s="311" t="str">
        <f t="shared" si="53"/>
        <v/>
      </c>
      <c r="BH117" s="311" t="str">
        <f t="shared" si="53"/>
        <v/>
      </c>
      <c r="BI117" s="311" t="str">
        <f t="shared" si="53"/>
        <v/>
      </c>
      <c r="BJ117" s="311" t="str">
        <f t="shared" si="53"/>
        <v/>
      </c>
      <c r="BK117" s="311" t="str">
        <f t="shared" si="53"/>
        <v/>
      </c>
      <c r="BL117" s="311" t="str">
        <f t="shared" si="53"/>
        <v/>
      </c>
      <c r="BM117" s="311" t="str">
        <f t="shared" si="53"/>
        <v/>
      </c>
    </row>
    <row r="118" spans="1:65" s="29" customFormat="1">
      <c r="A118" s="459"/>
      <c r="B118" s="273">
        <f t="shared" si="47"/>
        <v>2040</v>
      </c>
      <c r="C118" s="274">
        <f t="shared" ca="1" si="46"/>
        <v>0</v>
      </c>
      <c r="D118" s="311">
        <f t="shared" si="48"/>
        <v>0</v>
      </c>
      <c r="E118" s="311">
        <f t="shared" si="48"/>
        <v>0</v>
      </c>
      <c r="F118" s="311">
        <f t="shared" si="48"/>
        <v>0</v>
      </c>
      <c r="G118" s="311">
        <f t="shared" si="48"/>
        <v>0</v>
      </c>
      <c r="H118" s="311">
        <f t="shared" si="48"/>
        <v>0</v>
      </c>
      <c r="I118" s="311">
        <f t="shared" si="48"/>
        <v>0</v>
      </c>
      <c r="J118" s="311">
        <f t="shared" si="48"/>
        <v>0</v>
      </c>
      <c r="K118" s="311">
        <f t="shared" si="48"/>
        <v>0</v>
      </c>
      <c r="L118" s="311">
        <f t="shared" si="48"/>
        <v>0</v>
      </c>
      <c r="M118" s="311">
        <f t="shared" si="48"/>
        <v>0</v>
      </c>
      <c r="N118" s="311">
        <f t="shared" si="49"/>
        <v>0</v>
      </c>
      <c r="O118" s="311">
        <f t="shared" si="49"/>
        <v>0</v>
      </c>
      <c r="P118" s="311">
        <f t="shared" si="49"/>
        <v>0</v>
      </c>
      <c r="Q118" s="311">
        <f t="shared" si="49"/>
        <v>0</v>
      </c>
      <c r="R118" s="311">
        <f t="shared" si="49"/>
        <v>0</v>
      </c>
      <c r="S118" s="311">
        <f t="shared" si="49"/>
        <v>0</v>
      </c>
      <c r="T118" s="311">
        <f t="shared" si="49"/>
        <v>0</v>
      </c>
      <c r="U118" s="311" t="str">
        <f t="shared" si="49"/>
        <v/>
      </c>
      <c r="V118" s="311" t="str">
        <f t="shared" si="49"/>
        <v/>
      </c>
      <c r="W118" s="311" t="str">
        <f t="shared" si="49"/>
        <v/>
      </c>
      <c r="X118" s="311" t="str">
        <f t="shared" si="50"/>
        <v/>
      </c>
      <c r="Y118" s="311" t="str">
        <f t="shared" si="50"/>
        <v/>
      </c>
      <c r="Z118" s="311" t="str">
        <f t="shared" si="50"/>
        <v/>
      </c>
      <c r="AA118" s="311" t="str">
        <f t="shared" si="50"/>
        <v/>
      </c>
      <c r="AB118" s="311" t="str">
        <f t="shared" si="50"/>
        <v/>
      </c>
      <c r="AC118" s="311" t="str">
        <f t="shared" si="50"/>
        <v/>
      </c>
      <c r="AD118" s="311" t="str">
        <f t="shared" si="50"/>
        <v/>
      </c>
      <c r="AE118" s="311" t="str">
        <f t="shared" si="50"/>
        <v/>
      </c>
      <c r="AF118" s="311" t="str">
        <f t="shared" si="50"/>
        <v/>
      </c>
      <c r="AG118" s="311" t="str">
        <f t="shared" si="50"/>
        <v/>
      </c>
      <c r="AH118" s="311" t="str">
        <f t="shared" si="51"/>
        <v/>
      </c>
      <c r="AI118" s="311" t="str">
        <f t="shared" si="51"/>
        <v/>
      </c>
      <c r="AJ118" s="311" t="str">
        <f t="shared" si="51"/>
        <v/>
      </c>
      <c r="AK118" s="311" t="str">
        <f t="shared" si="51"/>
        <v/>
      </c>
      <c r="AL118" s="311" t="str">
        <f t="shared" si="51"/>
        <v/>
      </c>
      <c r="AM118" s="311" t="str">
        <f t="shared" si="51"/>
        <v/>
      </c>
      <c r="AN118" s="311" t="str">
        <f t="shared" si="51"/>
        <v/>
      </c>
      <c r="AO118" s="311" t="str">
        <f t="shared" si="51"/>
        <v/>
      </c>
      <c r="AP118" s="311" t="str">
        <f t="shared" si="51"/>
        <v/>
      </c>
      <c r="AQ118" s="311" t="str">
        <f t="shared" si="51"/>
        <v/>
      </c>
      <c r="AR118" s="311" t="str">
        <f t="shared" si="52"/>
        <v/>
      </c>
      <c r="AS118" s="311" t="str">
        <f t="shared" si="52"/>
        <v/>
      </c>
      <c r="AT118" s="311" t="str">
        <f t="shared" si="52"/>
        <v/>
      </c>
      <c r="AU118" s="311" t="str">
        <f t="shared" si="52"/>
        <v/>
      </c>
      <c r="AV118" s="311" t="str">
        <f t="shared" si="52"/>
        <v/>
      </c>
      <c r="AW118" s="311" t="str">
        <f t="shared" si="52"/>
        <v/>
      </c>
      <c r="AX118" s="311" t="str">
        <f t="shared" si="52"/>
        <v/>
      </c>
      <c r="AY118" s="311" t="str">
        <f t="shared" si="52"/>
        <v/>
      </c>
      <c r="AZ118" s="311" t="str">
        <f t="shared" si="52"/>
        <v/>
      </c>
      <c r="BA118" s="311" t="str">
        <f t="shared" si="52"/>
        <v/>
      </c>
      <c r="BB118" s="311" t="str">
        <f t="shared" si="53"/>
        <v/>
      </c>
      <c r="BC118" s="311" t="str">
        <f t="shared" si="53"/>
        <v/>
      </c>
      <c r="BD118" s="311" t="str">
        <f t="shared" si="53"/>
        <v/>
      </c>
      <c r="BE118" s="311" t="str">
        <f t="shared" si="53"/>
        <v/>
      </c>
      <c r="BF118" s="311" t="str">
        <f t="shared" si="53"/>
        <v/>
      </c>
      <c r="BG118" s="311" t="str">
        <f t="shared" si="53"/>
        <v/>
      </c>
      <c r="BH118" s="311" t="str">
        <f t="shared" si="53"/>
        <v/>
      </c>
      <c r="BI118" s="311" t="str">
        <f t="shared" si="53"/>
        <v/>
      </c>
      <c r="BJ118" s="311" t="str">
        <f t="shared" si="53"/>
        <v/>
      </c>
      <c r="BK118" s="311" t="str">
        <f t="shared" si="53"/>
        <v/>
      </c>
      <c r="BL118" s="311" t="str">
        <f t="shared" si="53"/>
        <v/>
      </c>
      <c r="BM118" s="311" t="str">
        <f t="shared" si="53"/>
        <v/>
      </c>
    </row>
    <row r="119" spans="1:65" s="29" customFormat="1">
      <c r="A119" s="459"/>
      <c r="B119" s="273">
        <f t="shared" si="47"/>
        <v>2041</v>
      </c>
      <c r="C119" s="274">
        <f t="shared" ca="1" si="46"/>
        <v>0</v>
      </c>
      <c r="D119" s="311">
        <f t="shared" si="48"/>
        <v>0</v>
      </c>
      <c r="E119" s="311">
        <f t="shared" si="48"/>
        <v>0</v>
      </c>
      <c r="F119" s="311">
        <f t="shared" si="48"/>
        <v>0</v>
      </c>
      <c r="G119" s="311">
        <f t="shared" si="48"/>
        <v>0</v>
      </c>
      <c r="H119" s="311">
        <f t="shared" si="48"/>
        <v>0</v>
      </c>
      <c r="I119" s="311">
        <f t="shared" si="48"/>
        <v>0</v>
      </c>
      <c r="J119" s="311">
        <f t="shared" si="48"/>
        <v>0</v>
      </c>
      <c r="K119" s="311">
        <f t="shared" si="48"/>
        <v>0</v>
      </c>
      <c r="L119" s="311">
        <f t="shared" si="48"/>
        <v>0</v>
      </c>
      <c r="M119" s="311">
        <f t="shared" si="48"/>
        <v>0</v>
      </c>
      <c r="N119" s="311">
        <f t="shared" si="49"/>
        <v>0</v>
      </c>
      <c r="O119" s="311">
        <f t="shared" si="49"/>
        <v>0</v>
      </c>
      <c r="P119" s="311">
        <f t="shared" si="49"/>
        <v>0</v>
      </c>
      <c r="Q119" s="311">
        <f t="shared" si="49"/>
        <v>0</v>
      </c>
      <c r="R119" s="311">
        <f t="shared" si="49"/>
        <v>0</v>
      </c>
      <c r="S119" s="311">
        <f t="shared" si="49"/>
        <v>0</v>
      </c>
      <c r="T119" s="311">
        <f t="shared" si="49"/>
        <v>0</v>
      </c>
      <c r="U119" s="311">
        <f t="shared" si="49"/>
        <v>0</v>
      </c>
      <c r="V119" s="311" t="str">
        <f t="shared" si="49"/>
        <v/>
      </c>
      <c r="W119" s="311" t="str">
        <f t="shared" si="49"/>
        <v/>
      </c>
      <c r="X119" s="311" t="str">
        <f t="shared" si="50"/>
        <v/>
      </c>
      <c r="Y119" s="311" t="str">
        <f t="shared" si="50"/>
        <v/>
      </c>
      <c r="Z119" s="311" t="str">
        <f t="shared" si="50"/>
        <v/>
      </c>
      <c r="AA119" s="311" t="str">
        <f t="shared" si="50"/>
        <v/>
      </c>
      <c r="AB119" s="311" t="str">
        <f t="shared" si="50"/>
        <v/>
      </c>
      <c r="AC119" s="311" t="str">
        <f t="shared" si="50"/>
        <v/>
      </c>
      <c r="AD119" s="311" t="str">
        <f t="shared" si="50"/>
        <v/>
      </c>
      <c r="AE119" s="311" t="str">
        <f t="shared" si="50"/>
        <v/>
      </c>
      <c r="AF119" s="311" t="str">
        <f t="shared" si="50"/>
        <v/>
      </c>
      <c r="AG119" s="311" t="str">
        <f t="shared" si="50"/>
        <v/>
      </c>
      <c r="AH119" s="311" t="str">
        <f t="shared" si="51"/>
        <v/>
      </c>
      <c r="AI119" s="311" t="str">
        <f t="shared" si="51"/>
        <v/>
      </c>
      <c r="AJ119" s="311" t="str">
        <f t="shared" si="51"/>
        <v/>
      </c>
      <c r="AK119" s="311" t="str">
        <f t="shared" si="51"/>
        <v/>
      </c>
      <c r="AL119" s="311" t="str">
        <f t="shared" si="51"/>
        <v/>
      </c>
      <c r="AM119" s="311" t="str">
        <f t="shared" si="51"/>
        <v/>
      </c>
      <c r="AN119" s="311" t="str">
        <f t="shared" si="51"/>
        <v/>
      </c>
      <c r="AO119" s="311" t="str">
        <f t="shared" si="51"/>
        <v/>
      </c>
      <c r="AP119" s="311" t="str">
        <f t="shared" si="51"/>
        <v/>
      </c>
      <c r="AQ119" s="311" t="str">
        <f t="shared" si="51"/>
        <v/>
      </c>
      <c r="AR119" s="311" t="str">
        <f t="shared" si="52"/>
        <v/>
      </c>
      <c r="AS119" s="311" t="str">
        <f t="shared" si="52"/>
        <v/>
      </c>
      <c r="AT119" s="311" t="str">
        <f t="shared" si="52"/>
        <v/>
      </c>
      <c r="AU119" s="311" t="str">
        <f t="shared" si="52"/>
        <v/>
      </c>
      <c r="AV119" s="311" t="str">
        <f t="shared" si="52"/>
        <v/>
      </c>
      <c r="AW119" s="311" t="str">
        <f t="shared" si="52"/>
        <v/>
      </c>
      <c r="AX119" s="311" t="str">
        <f t="shared" si="52"/>
        <v/>
      </c>
      <c r="AY119" s="311" t="str">
        <f t="shared" si="52"/>
        <v/>
      </c>
      <c r="AZ119" s="311" t="str">
        <f t="shared" si="52"/>
        <v/>
      </c>
      <c r="BA119" s="311" t="str">
        <f t="shared" si="52"/>
        <v/>
      </c>
      <c r="BB119" s="311" t="str">
        <f t="shared" si="53"/>
        <v/>
      </c>
      <c r="BC119" s="311" t="str">
        <f t="shared" si="53"/>
        <v/>
      </c>
      <c r="BD119" s="311" t="str">
        <f t="shared" si="53"/>
        <v/>
      </c>
      <c r="BE119" s="311" t="str">
        <f t="shared" si="53"/>
        <v/>
      </c>
      <c r="BF119" s="311" t="str">
        <f t="shared" si="53"/>
        <v/>
      </c>
      <c r="BG119" s="311" t="str">
        <f t="shared" si="53"/>
        <v/>
      </c>
      <c r="BH119" s="311" t="str">
        <f t="shared" si="53"/>
        <v/>
      </c>
      <c r="BI119" s="311" t="str">
        <f t="shared" si="53"/>
        <v/>
      </c>
      <c r="BJ119" s="311" t="str">
        <f t="shared" si="53"/>
        <v/>
      </c>
      <c r="BK119" s="311" t="str">
        <f t="shared" si="53"/>
        <v/>
      </c>
      <c r="BL119" s="311" t="str">
        <f t="shared" si="53"/>
        <v/>
      </c>
      <c r="BM119" s="311" t="str">
        <f t="shared" si="53"/>
        <v/>
      </c>
    </row>
    <row r="120" spans="1:65" s="29" customFormat="1">
      <c r="A120" s="459"/>
      <c r="B120" s="273">
        <f t="shared" si="47"/>
        <v>2042</v>
      </c>
      <c r="C120" s="274">
        <f t="shared" ca="1" si="46"/>
        <v>0</v>
      </c>
      <c r="D120" s="311">
        <f t="shared" si="48"/>
        <v>0</v>
      </c>
      <c r="E120" s="311">
        <f t="shared" si="48"/>
        <v>0</v>
      </c>
      <c r="F120" s="311">
        <f t="shared" si="48"/>
        <v>0</v>
      </c>
      <c r="G120" s="311">
        <f t="shared" si="48"/>
        <v>0</v>
      </c>
      <c r="H120" s="311">
        <f t="shared" si="48"/>
        <v>0</v>
      </c>
      <c r="I120" s="311">
        <f t="shared" si="48"/>
        <v>0</v>
      </c>
      <c r="J120" s="311">
        <f t="shared" si="48"/>
        <v>0</v>
      </c>
      <c r="K120" s="311">
        <f t="shared" si="48"/>
        <v>0</v>
      </c>
      <c r="L120" s="311">
        <f t="shared" si="48"/>
        <v>0</v>
      </c>
      <c r="M120" s="311">
        <f t="shared" si="48"/>
        <v>0</v>
      </c>
      <c r="N120" s="311">
        <f t="shared" si="49"/>
        <v>0</v>
      </c>
      <c r="O120" s="311">
        <f t="shared" si="49"/>
        <v>0</v>
      </c>
      <c r="P120" s="311">
        <f t="shared" si="49"/>
        <v>0</v>
      </c>
      <c r="Q120" s="311">
        <f t="shared" si="49"/>
        <v>0</v>
      </c>
      <c r="R120" s="311">
        <f t="shared" si="49"/>
        <v>0</v>
      </c>
      <c r="S120" s="311">
        <f t="shared" si="49"/>
        <v>0</v>
      </c>
      <c r="T120" s="311">
        <f t="shared" si="49"/>
        <v>0</v>
      </c>
      <c r="U120" s="311">
        <f t="shared" si="49"/>
        <v>0</v>
      </c>
      <c r="V120" s="311">
        <f t="shared" si="49"/>
        <v>0</v>
      </c>
      <c r="W120" s="311" t="str">
        <f t="shared" si="49"/>
        <v/>
      </c>
      <c r="X120" s="311" t="str">
        <f t="shared" si="50"/>
        <v/>
      </c>
      <c r="Y120" s="311" t="str">
        <f t="shared" si="50"/>
        <v/>
      </c>
      <c r="Z120" s="311" t="str">
        <f t="shared" si="50"/>
        <v/>
      </c>
      <c r="AA120" s="311" t="str">
        <f t="shared" si="50"/>
        <v/>
      </c>
      <c r="AB120" s="311" t="str">
        <f t="shared" si="50"/>
        <v/>
      </c>
      <c r="AC120" s="311" t="str">
        <f t="shared" si="50"/>
        <v/>
      </c>
      <c r="AD120" s="311" t="str">
        <f t="shared" si="50"/>
        <v/>
      </c>
      <c r="AE120" s="311" t="str">
        <f t="shared" si="50"/>
        <v/>
      </c>
      <c r="AF120" s="311" t="str">
        <f t="shared" si="50"/>
        <v/>
      </c>
      <c r="AG120" s="311" t="str">
        <f t="shared" si="50"/>
        <v/>
      </c>
      <c r="AH120" s="311" t="str">
        <f t="shared" si="51"/>
        <v/>
      </c>
      <c r="AI120" s="311" t="str">
        <f t="shared" si="51"/>
        <v/>
      </c>
      <c r="AJ120" s="311" t="str">
        <f t="shared" si="51"/>
        <v/>
      </c>
      <c r="AK120" s="311" t="str">
        <f t="shared" si="51"/>
        <v/>
      </c>
      <c r="AL120" s="311" t="str">
        <f t="shared" si="51"/>
        <v/>
      </c>
      <c r="AM120" s="311" t="str">
        <f t="shared" si="51"/>
        <v/>
      </c>
      <c r="AN120" s="311" t="str">
        <f t="shared" si="51"/>
        <v/>
      </c>
      <c r="AO120" s="311" t="str">
        <f t="shared" si="51"/>
        <v/>
      </c>
      <c r="AP120" s="311" t="str">
        <f t="shared" si="51"/>
        <v/>
      </c>
      <c r="AQ120" s="311" t="str">
        <f t="shared" si="51"/>
        <v/>
      </c>
      <c r="AR120" s="311" t="str">
        <f t="shared" si="52"/>
        <v/>
      </c>
      <c r="AS120" s="311" t="str">
        <f t="shared" si="52"/>
        <v/>
      </c>
      <c r="AT120" s="311" t="str">
        <f t="shared" si="52"/>
        <v/>
      </c>
      <c r="AU120" s="311" t="str">
        <f t="shared" si="52"/>
        <v/>
      </c>
      <c r="AV120" s="311" t="str">
        <f t="shared" si="52"/>
        <v/>
      </c>
      <c r="AW120" s="311" t="str">
        <f t="shared" si="52"/>
        <v/>
      </c>
      <c r="AX120" s="311" t="str">
        <f t="shared" si="52"/>
        <v/>
      </c>
      <c r="AY120" s="311" t="str">
        <f t="shared" si="52"/>
        <v/>
      </c>
      <c r="AZ120" s="311" t="str">
        <f t="shared" si="52"/>
        <v/>
      </c>
      <c r="BA120" s="311" t="str">
        <f t="shared" si="52"/>
        <v/>
      </c>
      <c r="BB120" s="311" t="str">
        <f t="shared" si="53"/>
        <v/>
      </c>
      <c r="BC120" s="311" t="str">
        <f t="shared" si="53"/>
        <v/>
      </c>
      <c r="BD120" s="311" t="str">
        <f t="shared" si="53"/>
        <v/>
      </c>
      <c r="BE120" s="311" t="str">
        <f t="shared" si="53"/>
        <v/>
      </c>
      <c r="BF120" s="311" t="str">
        <f t="shared" si="53"/>
        <v/>
      </c>
      <c r="BG120" s="311" t="str">
        <f t="shared" si="53"/>
        <v/>
      </c>
      <c r="BH120" s="311" t="str">
        <f t="shared" si="53"/>
        <v/>
      </c>
      <c r="BI120" s="311" t="str">
        <f t="shared" si="53"/>
        <v/>
      </c>
      <c r="BJ120" s="311" t="str">
        <f t="shared" si="53"/>
        <v/>
      </c>
      <c r="BK120" s="311" t="str">
        <f t="shared" si="53"/>
        <v/>
      </c>
      <c r="BL120" s="311" t="str">
        <f t="shared" si="53"/>
        <v/>
      </c>
      <c r="BM120" s="311" t="str">
        <f t="shared" si="53"/>
        <v/>
      </c>
    </row>
    <row r="121" spans="1:65" s="29" customFormat="1">
      <c r="A121" s="459"/>
      <c r="B121" s="273">
        <f t="shared" si="47"/>
        <v>2043</v>
      </c>
      <c r="C121" s="274">
        <f t="shared" ca="1" si="46"/>
        <v>0</v>
      </c>
      <c r="D121" s="311">
        <f t="shared" si="48"/>
        <v>0</v>
      </c>
      <c r="E121" s="311">
        <f t="shared" si="48"/>
        <v>0</v>
      </c>
      <c r="F121" s="311">
        <f t="shared" si="48"/>
        <v>0</v>
      </c>
      <c r="G121" s="311">
        <f t="shared" si="48"/>
        <v>0</v>
      </c>
      <c r="H121" s="311">
        <f t="shared" si="48"/>
        <v>0</v>
      </c>
      <c r="I121" s="311">
        <f t="shared" si="48"/>
        <v>0</v>
      </c>
      <c r="J121" s="311">
        <f t="shared" si="48"/>
        <v>0</v>
      </c>
      <c r="K121" s="311">
        <f t="shared" si="48"/>
        <v>0</v>
      </c>
      <c r="L121" s="311">
        <f t="shared" si="48"/>
        <v>0</v>
      </c>
      <c r="M121" s="311">
        <f t="shared" si="48"/>
        <v>0</v>
      </c>
      <c r="N121" s="311">
        <f t="shared" si="49"/>
        <v>0</v>
      </c>
      <c r="O121" s="311">
        <f t="shared" si="49"/>
        <v>0</v>
      </c>
      <c r="P121" s="311">
        <f t="shared" si="49"/>
        <v>0</v>
      </c>
      <c r="Q121" s="311">
        <f t="shared" si="49"/>
        <v>0</v>
      </c>
      <c r="R121" s="311">
        <f t="shared" si="49"/>
        <v>0</v>
      </c>
      <c r="S121" s="311">
        <f t="shared" si="49"/>
        <v>0</v>
      </c>
      <c r="T121" s="311">
        <f t="shared" si="49"/>
        <v>0</v>
      </c>
      <c r="U121" s="311">
        <f t="shared" si="49"/>
        <v>0</v>
      </c>
      <c r="V121" s="311">
        <f t="shared" si="49"/>
        <v>0</v>
      </c>
      <c r="W121" s="311">
        <f t="shared" si="49"/>
        <v>0</v>
      </c>
      <c r="X121" s="311" t="str">
        <f t="shared" si="50"/>
        <v/>
      </c>
      <c r="Y121" s="311" t="str">
        <f t="shared" si="50"/>
        <v/>
      </c>
      <c r="Z121" s="311" t="str">
        <f t="shared" si="50"/>
        <v/>
      </c>
      <c r="AA121" s="311" t="str">
        <f t="shared" si="50"/>
        <v/>
      </c>
      <c r="AB121" s="311" t="str">
        <f t="shared" si="50"/>
        <v/>
      </c>
      <c r="AC121" s="311" t="str">
        <f t="shared" si="50"/>
        <v/>
      </c>
      <c r="AD121" s="311" t="str">
        <f t="shared" si="50"/>
        <v/>
      </c>
      <c r="AE121" s="311" t="str">
        <f t="shared" si="50"/>
        <v/>
      </c>
      <c r="AF121" s="311" t="str">
        <f t="shared" si="50"/>
        <v/>
      </c>
      <c r="AG121" s="311" t="str">
        <f t="shared" si="50"/>
        <v/>
      </c>
      <c r="AH121" s="311" t="str">
        <f t="shared" si="51"/>
        <v/>
      </c>
      <c r="AI121" s="311" t="str">
        <f t="shared" si="51"/>
        <v/>
      </c>
      <c r="AJ121" s="311" t="str">
        <f t="shared" si="51"/>
        <v/>
      </c>
      <c r="AK121" s="311" t="str">
        <f t="shared" si="51"/>
        <v/>
      </c>
      <c r="AL121" s="311" t="str">
        <f t="shared" si="51"/>
        <v/>
      </c>
      <c r="AM121" s="311" t="str">
        <f t="shared" si="51"/>
        <v/>
      </c>
      <c r="AN121" s="311" t="str">
        <f t="shared" si="51"/>
        <v/>
      </c>
      <c r="AO121" s="311" t="str">
        <f t="shared" si="51"/>
        <v/>
      </c>
      <c r="AP121" s="311" t="str">
        <f t="shared" si="51"/>
        <v/>
      </c>
      <c r="AQ121" s="311" t="str">
        <f t="shared" si="51"/>
        <v/>
      </c>
      <c r="AR121" s="311" t="str">
        <f t="shared" si="52"/>
        <v/>
      </c>
      <c r="AS121" s="311" t="str">
        <f t="shared" si="52"/>
        <v/>
      </c>
      <c r="AT121" s="311" t="str">
        <f t="shared" si="52"/>
        <v/>
      </c>
      <c r="AU121" s="311" t="str">
        <f t="shared" si="52"/>
        <v/>
      </c>
      <c r="AV121" s="311" t="str">
        <f t="shared" si="52"/>
        <v/>
      </c>
      <c r="AW121" s="311" t="str">
        <f t="shared" si="52"/>
        <v/>
      </c>
      <c r="AX121" s="311" t="str">
        <f t="shared" si="52"/>
        <v/>
      </c>
      <c r="AY121" s="311" t="str">
        <f t="shared" si="52"/>
        <v/>
      </c>
      <c r="AZ121" s="311" t="str">
        <f t="shared" si="52"/>
        <v/>
      </c>
      <c r="BA121" s="311" t="str">
        <f t="shared" si="52"/>
        <v/>
      </c>
      <c r="BB121" s="311" t="str">
        <f t="shared" si="53"/>
        <v/>
      </c>
      <c r="BC121" s="311" t="str">
        <f t="shared" si="53"/>
        <v/>
      </c>
      <c r="BD121" s="311" t="str">
        <f t="shared" si="53"/>
        <v/>
      </c>
      <c r="BE121" s="311" t="str">
        <f t="shared" si="53"/>
        <v/>
      </c>
      <c r="BF121" s="311" t="str">
        <f t="shared" si="53"/>
        <v/>
      </c>
      <c r="BG121" s="311" t="str">
        <f t="shared" si="53"/>
        <v/>
      </c>
      <c r="BH121" s="311" t="str">
        <f t="shared" si="53"/>
        <v/>
      </c>
      <c r="BI121" s="311" t="str">
        <f t="shared" si="53"/>
        <v/>
      </c>
      <c r="BJ121" s="311" t="str">
        <f t="shared" si="53"/>
        <v/>
      </c>
      <c r="BK121" s="311" t="str">
        <f t="shared" si="53"/>
        <v/>
      </c>
      <c r="BL121" s="311" t="str">
        <f t="shared" si="53"/>
        <v/>
      </c>
      <c r="BM121" s="311" t="str">
        <f t="shared" si="53"/>
        <v/>
      </c>
    </row>
    <row r="122" spans="1:65" s="29" customFormat="1">
      <c r="A122" s="459"/>
      <c r="B122" s="273">
        <f t="shared" si="47"/>
        <v>2044</v>
      </c>
      <c r="C122" s="274">
        <f t="shared" ca="1" si="46"/>
        <v>0</v>
      </c>
      <c r="D122" s="311">
        <f t="shared" ref="D122:M131" si="54">IF(D$101="","",IF($B122&gt;$B$18,"",IF(AND($B122&gt;=D$100,$B122-D$100&lt;$B$22),D$101/$B$22,"")))</f>
        <v>0</v>
      </c>
      <c r="E122" s="311">
        <f t="shared" si="54"/>
        <v>0</v>
      </c>
      <c r="F122" s="311">
        <f t="shared" si="54"/>
        <v>0</v>
      </c>
      <c r="G122" s="311">
        <f t="shared" si="54"/>
        <v>0</v>
      </c>
      <c r="H122" s="311">
        <f t="shared" si="54"/>
        <v>0</v>
      </c>
      <c r="I122" s="311">
        <f t="shared" si="54"/>
        <v>0</v>
      </c>
      <c r="J122" s="311">
        <f t="shared" si="54"/>
        <v>0</v>
      </c>
      <c r="K122" s="311">
        <f t="shared" si="54"/>
        <v>0</v>
      </c>
      <c r="L122" s="311">
        <f t="shared" si="54"/>
        <v>0</v>
      </c>
      <c r="M122" s="311">
        <f t="shared" si="54"/>
        <v>0</v>
      </c>
      <c r="N122" s="311">
        <f t="shared" ref="N122:W131" si="55">IF(N$101="","",IF($B122&gt;$B$18,"",IF(AND($B122&gt;=N$100,$B122-N$100&lt;$B$22),N$101/$B$22,"")))</f>
        <v>0</v>
      </c>
      <c r="O122" s="311">
        <f t="shared" si="55"/>
        <v>0</v>
      </c>
      <c r="P122" s="311">
        <f t="shared" si="55"/>
        <v>0</v>
      </c>
      <c r="Q122" s="311">
        <f t="shared" si="55"/>
        <v>0</v>
      </c>
      <c r="R122" s="311">
        <f t="shared" si="55"/>
        <v>0</v>
      </c>
      <c r="S122" s="311">
        <f t="shared" si="55"/>
        <v>0</v>
      </c>
      <c r="T122" s="311">
        <f t="shared" si="55"/>
        <v>0</v>
      </c>
      <c r="U122" s="311">
        <f t="shared" si="55"/>
        <v>0</v>
      </c>
      <c r="V122" s="311">
        <f t="shared" si="55"/>
        <v>0</v>
      </c>
      <c r="W122" s="311">
        <f t="shared" si="55"/>
        <v>0</v>
      </c>
      <c r="X122" s="311">
        <f t="shared" ref="X122:AG131" si="56">IF(X$101="","",IF($B122&gt;$B$18,"",IF(AND($B122&gt;=X$100,$B122-X$100&lt;$B$22),X$101/$B$22,"")))</f>
        <v>0</v>
      </c>
      <c r="Y122" s="311" t="str">
        <f t="shared" si="56"/>
        <v/>
      </c>
      <c r="Z122" s="311" t="str">
        <f t="shared" si="56"/>
        <v/>
      </c>
      <c r="AA122" s="311" t="str">
        <f t="shared" si="56"/>
        <v/>
      </c>
      <c r="AB122" s="311" t="str">
        <f t="shared" si="56"/>
        <v/>
      </c>
      <c r="AC122" s="311" t="str">
        <f t="shared" si="56"/>
        <v/>
      </c>
      <c r="AD122" s="311" t="str">
        <f t="shared" si="56"/>
        <v/>
      </c>
      <c r="AE122" s="311" t="str">
        <f t="shared" si="56"/>
        <v/>
      </c>
      <c r="AF122" s="311" t="str">
        <f t="shared" si="56"/>
        <v/>
      </c>
      <c r="AG122" s="311" t="str">
        <f t="shared" si="56"/>
        <v/>
      </c>
      <c r="AH122" s="311" t="str">
        <f t="shared" ref="AH122:AQ131" si="57">IF(AH$101="","",IF($B122&gt;$B$18,"",IF(AND($B122&gt;=AH$100,$B122-AH$100&lt;$B$22),AH$101/$B$22,"")))</f>
        <v/>
      </c>
      <c r="AI122" s="311" t="str">
        <f t="shared" si="57"/>
        <v/>
      </c>
      <c r="AJ122" s="311" t="str">
        <f t="shared" si="57"/>
        <v/>
      </c>
      <c r="AK122" s="311" t="str">
        <f t="shared" si="57"/>
        <v/>
      </c>
      <c r="AL122" s="311" t="str">
        <f t="shared" si="57"/>
        <v/>
      </c>
      <c r="AM122" s="311" t="str">
        <f t="shared" si="57"/>
        <v/>
      </c>
      <c r="AN122" s="311" t="str">
        <f t="shared" si="57"/>
        <v/>
      </c>
      <c r="AO122" s="311" t="str">
        <f t="shared" si="57"/>
        <v/>
      </c>
      <c r="AP122" s="311" t="str">
        <f t="shared" si="57"/>
        <v/>
      </c>
      <c r="AQ122" s="311" t="str">
        <f t="shared" si="57"/>
        <v/>
      </c>
      <c r="AR122" s="311" t="str">
        <f t="shared" ref="AR122:BA131" si="58">IF(AR$101="","",IF($B122&gt;$B$18,"",IF(AND($B122&gt;=AR$100,$B122-AR$100&lt;$B$22),AR$101/$B$22,"")))</f>
        <v/>
      </c>
      <c r="AS122" s="311" t="str">
        <f t="shared" si="58"/>
        <v/>
      </c>
      <c r="AT122" s="311" t="str">
        <f t="shared" si="58"/>
        <v/>
      </c>
      <c r="AU122" s="311" t="str">
        <f t="shared" si="58"/>
        <v/>
      </c>
      <c r="AV122" s="311" t="str">
        <f t="shared" si="58"/>
        <v/>
      </c>
      <c r="AW122" s="311" t="str">
        <f t="shared" si="58"/>
        <v/>
      </c>
      <c r="AX122" s="311" t="str">
        <f t="shared" si="58"/>
        <v/>
      </c>
      <c r="AY122" s="311" t="str">
        <f t="shared" si="58"/>
        <v/>
      </c>
      <c r="AZ122" s="311" t="str">
        <f t="shared" si="58"/>
        <v/>
      </c>
      <c r="BA122" s="311" t="str">
        <f t="shared" si="58"/>
        <v/>
      </c>
      <c r="BB122" s="311" t="str">
        <f t="shared" ref="BB122:BM131" si="59">IF(BB$101="","",IF($B122&gt;$B$18,"",IF(AND($B122&gt;=BB$100,$B122-BB$100&lt;$B$22),BB$101/$B$22,"")))</f>
        <v/>
      </c>
      <c r="BC122" s="311" t="str">
        <f t="shared" si="59"/>
        <v/>
      </c>
      <c r="BD122" s="311" t="str">
        <f t="shared" si="59"/>
        <v/>
      </c>
      <c r="BE122" s="311" t="str">
        <f t="shared" si="59"/>
        <v/>
      </c>
      <c r="BF122" s="311" t="str">
        <f t="shared" si="59"/>
        <v/>
      </c>
      <c r="BG122" s="311" t="str">
        <f t="shared" si="59"/>
        <v/>
      </c>
      <c r="BH122" s="311" t="str">
        <f t="shared" si="59"/>
        <v/>
      </c>
      <c r="BI122" s="311" t="str">
        <f t="shared" si="59"/>
        <v/>
      </c>
      <c r="BJ122" s="311" t="str">
        <f t="shared" si="59"/>
        <v/>
      </c>
      <c r="BK122" s="311" t="str">
        <f t="shared" si="59"/>
        <v/>
      </c>
      <c r="BL122" s="311" t="str">
        <f t="shared" si="59"/>
        <v/>
      </c>
      <c r="BM122" s="311" t="str">
        <f t="shared" si="59"/>
        <v/>
      </c>
    </row>
    <row r="123" spans="1:65" s="29" customFormat="1">
      <c r="A123" s="459"/>
      <c r="B123" s="273">
        <f t="shared" si="47"/>
        <v>2045</v>
      </c>
      <c r="C123" s="274">
        <f t="shared" ca="1" si="46"/>
        <v>0</v>
      </c>
      <c r="D123" s="311">
        <f t="shared" si="54"/>
        <v>0</v>
      </c>
      <c r="E123" s="311">
        <f t="shared" si="54"/>
        <v>0</v>
      </c>
      <c r="F123" s="311">
        <f t="shared" si="54"/>
        <v>0</v>
      </c>
      <c r="G123" s="311">
        <f t="shared" si="54"/>
        <v>0</v>
      </c>
      <c r="H123" s="311">
        <f t="shared" si="54"/>
        <v>0</v>
      </c>
      <c r="I123" s="311">
        <f t="shared" si="54"/>
        <v>0</v>
      </c>
      <c r="J123" s="311">
        <f t="shared" si="54"/>
        <v>0</v>
      </c>
      <c r="K123" s="311">
        <f t="shared" si="54"/>
        <v>0</v>
      </c>
      <c r="L123" s="311">
        <f t="shared" si="54"/>
        <v>0</v>
      </c>
      <c r="M123" s="311">
        <f t="shared" si="54"/>
        <v>0</v>
      </c>
      <c r="N123" s="311">
        <f t="shared" si="55"/>
        <v>0</v>
      </c>
      <c r="O123" s="311">
        <f t="shared" si="55"/>
        <v>0</v>
      </c>
      <c r="P123" s="311">
        <f t="shared" si="55"/>
        <v>0</v>
      </c>
      <c r="Q123" s="311">
        <f t="shared" si="55"/>
        <v>0</v>
      </c>
      <c r="R123" s="311">
        <f t="shared" si="55"/>
        <v>0</v>
      </c>
      <c r="S123" s="311">
        <f t="shared" si="55"/>
        <v>0</v>
      </c>
      <c r="T123" s="311">
        <f t="shared" si="55"/>
        <v>0</v>
      </c>
      <c r="U123" s="311">
        <f t="shared" si="55"/>
        <v>0</v>
      </c>
      <c r="V123" s="311">
        <f t="shared" si="55"/>
        <v>0</v>
      </c>
      <c r="W123" s="311">
        <f t="shared" si="55"/>
        <v>0</v>
      </c>
      <c r="X123" s="311">
        <f t="shared" si="56"/>
        <v>0</v>
      </c>
      <c r="Y123" s="311">
        <f t="shared" si="56"/>
        <v>0</v>
      </c>
      <c r="Z123" s="311" t="str">
        <f t="shared" si="56"/>
        <v/>
      </c>
      <c r="AA123" s="311" t="str">
        <f t="shared" si="56"/>
        <v/>
      </c>
      <c r="AB123" s="311" t="str">
        <f t="shared" si="56"/>
        <v/>
      </c>
      <c r="AC123" s="311" t="str">
        <f t="shared" si="56"/>
        <v/>
      </c>
      <c r="AD123" s="311" t="str">
        <f t="shared" si="56"/>
        <v/>
      </c>
      <c r="AE123" s="311" t="str">
        <f t="shared" si="56"/>
        <v/>
      </c>
      <c r="AF123" s="311" t="str">
        <f t="shared" si="56"/>
        <v/>
      </c>
      <c r="AG123" s="311" t="str">
        <f t="shared" si="56"/>
        <v/>
      </c>
      <c r="AH123" s="311" t="str">
        <f t="shared" si="57"/>
        <v/>
      </c>
      <c r="AI123" s="311" t="str">
        <f t="shared" si="57"/>
        <v/>
      </c>
      <c r="AJ123" s="311" t="str">
        <f t="shared" si="57"/>
        <v/>
      </c>
      <c r="AK123" s="311" t="str">
        <f t="shared" si="57"/>
        <v/>
      </c>
      <c r="AL123" s="311" t="str">
        <f t="shared" si="57"/>
        <v/>
      </c>
      <c r="AM123" s="311" t="str">
        <f t="shared" si="57"/>
        <v/>
      </c>
      <c r="AN123" s="311" t="str">
        <f t="shared" si="57"/>
        <v/>
      </c>
      <c r="AO123" s="311" t="str">
        <f t="shared" si="57"/>
        <v/>
      </c>
      <c r="AP123" s="311" t="str">
        <f t="shared" si="57"/>
        <v/>
      </c>
      <c r="AQ123" s="311" t="str">
        <f t="shared" si="57"/>
        <v/>
      </c>
      <c r="AR123" s="311" t="str">
        <f t="shared" si="58"/>
        <v/>
      </c>
      <c r="AS123" s="311" t="str">
        <f t="shared" si="58"/>
        <v/>
      </c>
      <c r="AT123" s="311" t="str">
        <f t="shared" si="58"/>
        <v/>
      </c>
      <c r="AU123" s="311" t="str">
        <f t="shared" si="58"/>
        <v/>
      </c>
      <c r="AV123" s="311" t="str">
        <f t="shared" si="58"/>
        <v/>
      </c>
      <c r="AW123" s="311" t="str">
        <f t="shared" si="58"/>
        <v/>
      </c>
      <c r="AX123" s="311" t="str">
        <f t="shared" si="58"/>
        <v/>
      </c>
      <c r="AY123" s="311" t="str">
        <f t="shared" si="58"/>
        <v/>
      </c>
      <c r="AZ123" s="311" t="str">
        <f t="shared" si="58"/>
        <v/>
      </c>
      <c r="BA123" s="311" t="str">
        <f t="shared" si="58"/>
        <v/>
      </c>
      <c r="BB123" s="311" t="str">
        <f t="shared" si="59"/>
        <v/>
      </c>
      <c r="BC123" s="311" t="str">
        <f t="shared" si="59"/>
        <v/>
      </c>
      <c r="BD123" s="311" t="str">
        <f t="shared" si="59"/>
        <v/>
      </c>
      <c r="BE123" s="311" t="str">
        <f t="shared" si="59"/>
        <v/>
      </c>
      <c r="BF123" s="311" t="str">
        <f t="shared" si="59"/>
        <v/>
      </c>
      <c r="BG123" s="311" t="str">
        <f t="shared" si="59"/>
        <v/>
      </c>
      <c r="BH123" s="311" t="str">
        <f t="shared" si="59"/>
        <v/>
      </c>
      <c r="BI123" s="311" t="str">
        <f t="shared" si="59"/>
        <v/>
      </c>
      <c r="BJ123" s="311" t="str">
        <f t="shared" si="59"/>
        <v/>
      </c>
      <c r="BK123" s="311" t="str">
        <f t="shared" si="59"/>
        <v/>
      </c>
      <c r="BL123" s="311" t="str">
        <f t="shared" si="59"/>
        <v/>
      </c>
      <c r="BM123" s="311" t="str">
        <f t="shared" si="59"/>
        <v/>
      </c>
    </row>
    <row r="124" spans="1:65" s="29" customFormat="1">
      <c r="A124" s="459"/>
      <c r="B124" s="273">
        <f t="shared" si="47"/>
        <v>2046</v>
      </c>
      <c r="C124" s="274">
        <f t="shared" ca="1" si="46"/>
        <v>0</v>
      </c>
      <c r="D124" s="311">
        <f t="shared" si="54"/>
        <v>0</v>
      </c>
      <c r="E124" s="311">
        <f t="shared" si="54"/>
        <v>0</v>
      </c>
      <c r="F124" s="311">
        <f t="shared" si="54"/>
        <v>0</v>
      </c>
      <c r="G124" s="311">
        <f t="shared" si="54"/>
        <v>0</v>
      </c>
      <c r="H124" s="311">
        <f t="shared" si="54"/>
        <v>0</v>
      </c>
      <c r="I124" s="311">
        <f t="shared" si="54"/>
        <v>0</v>
      </c>
      <c r="J124" s="311">
        <f t="shared" si="54"/>
        <v>0</v>
      </c>
      <c r="K124" s="311">
        <f t="shared" si="54"/>
        <v>0</v>
      </c>
      <c r="L124" s="311">
        <f t="shared" si="54"/>
        <v>0</v>
      </c>
      <c r="M124" s="311">
        <f t="shared" si="54"/>
        <v>0</v>
      </c>
      <c r="N124" s="311">
        <f t="shared" si="55"/>
        <v>0</v>
      </c>
      <c r="O124" s="311">
        <f t="shared" si="55"/>
        <v>0</v>
      </c>
      <c r="P124" s="311">
        <f t="shared" si="55"/>
        <v>0</v>
      </c>
      <c r="Q124" s="311">
        <f t="shared" si="55"/>
        <v>0</v>
      </c>
      <c r="R124" s="311">
        <f t="shared" si="55"/>
        <v>0</v>
      </c>
      <c r="S124" s="311">
        <f t="shared" si="55"/>
        <v>0</v>
      </c>
      <c r="T124" s="311">
        <f t="shared" si="55"/>
        <v>0</v>
      </c>
      <c r="U124" s="311">
        <f t="shared" si="55"/>
        <v>0</v>
      </c>
      <c r="V124" s="311">
        <f t="shared" si="55"/>
        <v>0</v>
      </c>
      <c r="W124" s="311">
        <f t="shared" si="55"/>
        <v>0</v>
      </c>
      <c r="X124" s="311">
        <f t="shared" si="56"/>
        <v>0</v>
      </c>
      <c r="Y124" s="311">
        <f t="shared" si="56"/>
        <v>0</v>
      </c>
      <c r="Z124" s="311">
        <f t="shared" si="56"/>
        <v>0</v>
      </c>
      <c r="AA124" s="311" t="str">
        <f t="shared" si="56"/>
        <v/>
      </c>
      <c r="AB124" s="311" t="str">
        <f t="shared" si="56"/>
        <v/>
      </c>
      <c r="AC124" s="311" t="str">
        <f t="shared" si="56"/>
        <v/>
      </c>
      <c r="AD124" s="311" t="str">
        <f t="shared" si="56"/>
        <v/>
      </c>
      <c r="AE124" s="311" t="str">
        <f t="shared" si="56"/>
        <v/>
      </c>
      <c r="AF124" s="311" t="str">
        <f t="shared" si="56"/>
        <v/>
      </c>
      <c r="AG124" s="311" t="str">
        <f t="shared" si="56"/>
        <v/>
      </c>
      <c r="AH124" s="311" t="str">
        <f t="shared" si="57"/>
        <v/>
      </c>
      <c r="AI124" s="311" t="str">
        <f t="shared" si="57"/>
        <v/>
      </c>
      <c r="AJ124" s="311" t="str">
        <f t="shared" si="57"/>
        <v/>
      </c>
      <c r="AK124" s="311" t="str">
        <f t="shared" si="57"/>
        <v/>
      </c>
      <c r="AL124" s="311" t="str">
        <f t="shared" si="57"/>
        <v/>
      </c>
      <c r="AM124" s="311" t="str">
        <f t="shared" si="57"/>
        <v/>
      </c>
      <c r="AN124" s="311" t="str">
        <f t="shared" si="57"/>
        <v/>
      </c>
      <c r="AO124" s="311" t="str">
        <f t="shared" si="57"/>
        <v/>
      </c>
      <c r="AP124" s="311" t="str">
        <f t="shared" si="57"/>
        <v/>
      </c>
      <c r="AQ124" s="311" t="str">
        <f t="shared" si="57"/>
        <v/>
      </c>
      <c r="AR124" s="311" t="str">
        <f t="shared" si="58"/>
        <v/>
      </c>
      <c r="AS124" s="311" t="str">
        <f t="shared" si="58"/>
        <v/>
      </c>
      <c r="AT124" s="311" t="str">
        <f t="shared" si="58"/>
        <v/>
      </c>
      <c r="AU124" s="311" t="str">
        <f t="shared" si="58"/>
        <v/>
      </c>
      <c r="AV124" s="311" t="str">
        <f t="shared" si="58"/>
        <v/>
      </c>
      <c r="AW124" s="311" t="str">
        <f t="shared" si="58"/>
        <v/>
      </c>
      <c r="AX124" s="311" t="str">
        <f t="shared" si="58"/>
        <v/>
      </c>
      <c r="AY124" s="311" t="str">
        <f t="shared" si="58"/>
        <v/>
      </c>
      <c r="AZ124" s="311" t="str">
        <f t="shared" si="58"/>
        <v/>
      </c>
      <c r="BA124" s="311" t="str">
        <f t="shared" si="58"/>
        <v/>
      </c>
      <c r="BB124" s="311" t="str">
        <f t="shared" si="59"/>
        <v/>
      </c>
      <c r="BC124" s="311" t="str">
        <f t="shared" si="59"/>
        <v/>
      </c>
      <c r="BD124" s="311" t="str">
        <f t="shared" si="59"/>
        <v/>
      </c>
      <c r="BE124" s="311" t="str">
        <f t="shared" si="59"/>
        <v/>
      </c>
      <c r="BF124" s="311" t="str">
        <f t="shared" si="59"/>
        <v/>
      </c>
      <c r="BG124" s="311" t="str">
        <f t="shared" si="59"/>
        <v/>
      </c>
      <c r="BH124" s="311" t="str">
        <f t="shared" si="59"/>
        <v/>
      </c>
      <c r="BI124" s="311" t="str">
        <f t="shared" si="59"/>
        <v/>
      </c>
      <c r="BJ124" s="311" t="str">
        <f t="shared" si="59"/>
        <v/>
      </c>
      <c r="BK124" s="311" t="str">
        <f t="shared" si="59"/>
        <v/>
      </c>
      <c r="BL124" s="311" t="str">
        <f t="shared" si="59"/>
        <v/>
      </c>
      <c r="BM124" s="311" t="str">
        <f t="shared" si="59"/>
        <v/>
      </c>
    </row>
    <row r="125" spans="1:65" s="29" customFormat="1">
      <c r="A125" s="459"/>
      <c r="B125" s="273">
        <f t="shared" si="47"/>
        <v>2047</v>
      </c>
      <c r="C125" s="274">
        <f t="shared" ca="1" si="46"/>
        <v>0</v>
      </c>
      <c r="D125" s="311">
        <f t="shared" si="54"/>
        <v>0</v>
      </c>
      <c r="E125" s="311">
        <f t="shared" si="54"/>
        <v>0</v>
      </c>
      <c r="F125" s="311">
        <f t="shared" si="54"/>
        <v>0</v>
      </c>
      <c r="G125" s="311">
        <f t="shared" si="54"/>
        <v>0</v>
      </c>
      <c r="H125" s="311">
        <f t="shared" si="54"/>
        <v>0</v>
      </c>
      <c r="I125" s="311">
        <f t="shared" si="54"/>
        <v>0</v>
      </c>
      <c r="J125" s="311">
        <f t="shared" si="54"/>
        <v>0</v>
      </c>
      <c r="K125" s="311">
        <f t="shared" si="54"/>
        <v>0</v>
      </c>
      <c r="L125" s="311">
        <f t="shared" si="54"/>
        <v>0</v>
      </c>
      <c r="M125" s="311">
        <f t="shared" si="54"/>
        <v>0</v>
      </c>
      <c r="N125" s="311">
        <f t="shared" si="55"/>
        <v>0</v>
      </c>
      <c r="O125" s="311">
        <f t="shared" si="55"/>
        <v>0</v>
      </c>
      <c r="P125" s="311">
        <f t="shared" si="55"/>
        <v>0</v>
      </c>
      <c r="Q125" s="311">
        <f t="shared" si="55"/>
        <v>0</v>
      </c>
      <c r="R125" s="311">
        <f t="shared" si="55"/>
        <v>0</v>
      </c>
      <c r="S125" s="311">
        <f t="shared" si="55"/>
        <v>0</v>
      </c>
      <c r="T125" s="311">
        <f t="shared" si="55"/>
        <v>0</v>
      </c>
      <c r="U125" s="311">
        <f t="shared" si="55"/>
        <v>0</v>
      </c>
      <c r="V125" s="311">
        <f t="shared" si="55"/>
        <v>0</v>
      </c>
      <c r="W125" s="311">
        <f t="shared" si="55"/>
        <v>0</v>
      </c>
      <c r="X125" s="311">
        <f t="shared" si="56"/>
        <v>0</v>
      </c>
      <c r="Y125" s="311">
        <f t="shared" si="56"/>
        <v>0</v>
      </c>
      <c r="Z125" s="311">
        <f t="shared" si="56"/>
        <v>0</v>
      </c>
      <c r="AA125" s="311">
        <f t="shared" si="56"/>
        <v>0</v>
      </c>
      <c r="AB125" s="311" t="str">
        <f t="shared" si="56"/>
        <v/>
      </c>
      <c r="AC125" s="311" t="str">
        <f t="shared" si="56"/>
        <v/>
      </c>
      <c r="AD125" s="311" t="str">
        <f t="shared" si="56"/>
        <v/>
      </c>
      <c r="AE125" s="311" t="str">
        <f t="shared" si="56"/>
        <v/>
      </c>
      <c r="AF125" s="311" t="str">
        <f t="shared" si="56"/>
        <v/>
      </c>
      <c r="AG125" s="311" t="str">
        <f t="shared" si="56"/>
        <v/>
      </c>
      <c r="AH125" s="311" t="str">
        <f t="shared" si="57"/>
        <v/>
      </c>
      <c r="AI125" s="311" t="str">
        <f t="shared" si="57"/>
        <v/>
      </c>
      <c r="AJ125" s="311" t="str">
        <f t="shared" si="57"/>
        <v/>
      </c>
      <c r="AK125" s="311" t="str">
        <f t="shared" si="57"/>
        <v/>
      </c>
      <c r="AL125" s="311" t="str">
        <f t="shared" si="57"/>
        <v/>
      </c>
      <c r="AM125" s="311" t="str">
        <f t="shared" si="57"/>
        <v/>
      </c>
      <c r="AN125" s="311" t="str">
        <f t="shared" si="57"/>
        <v/>
      </c>
      <c r="AO125" s="311" t="str">
        <f t="shared" si="57"/>
        <v/>
      </c>
      <c r="AP125" s="311" t="str">
        <f t="shared" si="57"/>
        <v/>
      </c>
      <c r="AQ125" s="311" t="str">
        <f t="shared" si="57"/>
        <v/>
      </c>
      <c r="AR125" s="311" t="str">
        <f t="shared" si="58"/>
        <v/>
      </c>
      <c r="AS125" s="311" t="str">
        <f t="shared" si="58"/>
        <v/>
      </c>
      <c r="AT125" s="311" t="str">
        <f t="shared" si="58"/>
        <v/>
      </c>
      <c r="AU125" s="311" t="str">
        <f t="shared" si="58"/>
        <v/>
      </c>
      <c r="AV125" s="311" t="str">
        <f t="shared" si="58"/>
        <v/>
      </c>
      <c r="AW125" s="311" t="str">
        <f t="shared" si="58"/>
        <v/>
      </c>
      <c r="AX125" s="311" t="str">
        <f t="shared" si="58"/>
        <v/>
      </c>
      <c r="AY125" s="311" t="str">
        <f t="shared" si="58"/>
        <v/>
      </c>
      <c r="AZ125" s="311" t="str">
        <f t="shared" si="58"/>
        <v/>
      </c>
      <c r="BA125" s="311" t="str">
        <f t="shared" si="58"/>
        <v/>
      </c>
      <c r="BB125" s="311" t="str">
        <f t="shared" si="59"/>
        <v/>
      </c>
      <c r="BC125" s="311" t="str">
        <f t="shared" si="59"/>
        <v/>
      </c>
      <c r="BD125" s="311" t="str">
        <f t="shared" si="59"/>
        <v/>
      </c>
      <c r="BE125" s="311" t="str">
        <f t="shared" si="59"/>
        <v/>
      </c>
      <c r="BF125" s="311" t="str">
        <f t="shared" si="59"/>
        <v/>
      </c>
      <c r="BG125" s="311" t="str">
        <f t="shared" si="59"/>
        <v/>
      </c>
      <c r="BH125" s="311" t="str">
        <f t="shared" si="59"/>
        <v/>
      </c>
      <c r="BI125" s="311" t="str">
        <f t="shared" si="59"/>
        <v/>
      </c>
      <c r="BJ125" s="311" t="str">
        <f t="shared" si="59"/>
        <v/>
      </c>
      <c r="BK125" s="311" t="str">
        <f t="shared" si="59"/>
        <v/>
      </c>
      <c r="BL125" s="311" t="str">
        <f t="shared" si="59"/>
        <v/>
      </c>
      <c r="BM125" s="311" t="str">
        <f t="shared" si="59"/>
        <v/>
      </c>
    </row>
    <row r="126" spans="1:65" s="29" customFormat="1">
      <c r="A126" s="459"/>
      <c r="B126" s="273">
        <f t="shared" si="47"/>
        <v>2048</v>
      </c>
      <c r="C126" s="274">
        <f t="shared" ca="1" si="46"/>
        <v>0</v>
      </c>
      <c r="D126" s="311">
        <f t="shared" si="54"/>
        <v>0</v>
      </c>
      <c r="E126" s="311">
        <f t="shared" si="54"/>
        <v>0</v>
      </c>
      <c r="F126" s="311">
        <f t="shared" si="54"/>
        <v>0</v>
      </c>
      <c r="G126" s="311">
        <f t="shared" si="54"/>
        <v>0</v>
      </c>
      <c r="H126" s="311">
        <f t="shared" si="54"/>
        <v>0</v>
      </c>
      <c r="I126" s="311">
        <f t="shared" si="54"/>
        <v>0</v>
      </c>
      <c r="J126" s="311">
        <f t="shared" si="54"/>
        <v>0</v>
      </c>
      <c r="K126" s="311">
        <f t="shared" si="54"/>
        <v>0</v>
      </c>
      <c r="L126" s="311">
        <f t="shared" si="54"/>
        <v>0</v>
      </c>
      <c r="M126" s="311">
        <f t="shared" si="54"/>
        <v>0</v>
      </c>
      <c r="N126" s="311">
        <f t="shared" si="55"/>
        <v>0</v>
      </c>
      <c r="O126" s="311">
        <f t="shared" si="55"/>
        <v>0</v>
      </c>
      <c r="P126" s="311">
        <f t="shared" si="55"/>
        <v>0</v>
      </c>
      <c r="Q126" s="311">
        <f t="shared" si="55"/>
        <v>0</v>
      </c>
      <c r="R126" s="311">
        <f t="shared" si="55"/>
        <v>0</v>
      </c>
      <c r="S126" s="311">
        <f t="shared" si="55"/>
        <v>0</v>
      </c>
      <c r="T126" s="311">
        <f t="shared" si="55"/>
        <v>0</v>
      </c>
      <c r="U126" s="311">
        <f t="shared" si="55"/>
        <v>0</v>
      </c>
      <c r="V126" s="311">
        <f t="shared" si="55"/>
        <v>0</v>
      </c>
      <c r="W126" s="311">
        <f t="shared" si="55"/>
        <v>0</v>
      </c>
      <c r="X126" s="311">
        <f t="shared" si="56"/>
        <v>0</v>
      </c>
      <c r="Y126" s="311">
        <f t="shared" si="56"/>
        <v>0</v>
      </c>
      <c r="Z126" s="311">
        <f t="shared" si="56"/>
        <v>0</v>
      </c>
      <c r="AA126" s="311">
        <f t="shared" si="56"/>
        <v>0</v>
      </c>
      <c r="AB126" s="311">
        <f t="shared" si="56"/>
        <v>0</v>
      </c>
      <c r="AC126" s="311" t="str">
        <f t="shared" si="56"/>
        <v/>
      </c>
      <c r="AD126" s="311" t="str">
        <f t="shared" si="56"/>
        <v/>
      </c>
      <c r="AE126" s="311" t="str">
        <f t="shared" si="56"/>
        <v/>
      </c>
      <c r="AF126" s="311" t="str">
        <f t="shared" si="56"/>
        <v/>
      </c>
      <c r="AG126" s="311" t="str">
        <f t="shared" si="56"/>
        <v/>
      </c>
      <c r="AH126" s="311" t="str">
        <f t="shared" si="57"/>
        <v/>
      </c>
      <c r="AI126" s="311" t="str">
        <f t="shared" si="57"/>
        <v/>
      </c>
      <c r="AJ126" s="311" t="str">
        <f t="shared" si="57"/>
        <v/>
      </c>
      <c r="AK126" s="311" t="str">
        <f t="shared" si="57"/>
        <v/>
      </c>
      <c r="AL126" s="311" t="str">
        <f t="shared" si="57"/>
        <v/>
      </c>
      <c r="AM126" s="311" t="str">
        <f t="shared" si="57"/>
        <v/>
      </c>
      <c r="AN126" s="311" t="str">
        <f t="shared" si="57"/>
        <v/>
      </c>
      <c r="AO126" s="311" t="str">
        <f t="shared" si="57"/>
        <v/>
      </c>
      <c r="AP126" s="311" t="str">
        <f t="shared" si="57"/>
        <v/>
      </c>
      <c r="AQ126" s="311" t="str">
        <f t="shared" si="57"/>
        <v/>
      </c>
      <c r="AR126" s="311" t="str">
        <f t="shared" si="58"/>
        <v/>
      </c>
      <c r="AS126" s="311" t="str">
        <f t="shared" si="58"/>
        <v/>
      </c>
      <c r="AT126" s="311" t="str">
        <f t="shared" si="58"/>
        <v/>
      </c>
      <c r="AU126" s="311" t="str">
        <f t="shared" si="58"/>
        <v/>
      </c>
      <c r="AV126" s="311" t="str">
        <f t="shared" si="58"/>
        <v/>
      </c>
      <c r="AW126" s="311" t="str">
        <f t="shared" si="58"/>
        <v/>
      </c>
      <c r="AX126" s="311" t="str">
        <f t="shared" si="58"/>
        <v/>
      </c>
      <c r="AY126" s="311" t="str">
        <f t="shared" si="58"/>
        <v/>
      </c>
      <c r="AZ126" s="311" t="str">
        <f t="shared" si="58"/>
        <v/>
      </c>
      <c r="BA126" s="311" t="str">
        <f t="shared" si="58"/>
        <v/>
      </c>
      <c r="BB126" s="311" t="str">
        <f t="shared" si="59"/>
        <v/>
      </c>
      <c r="BC126" s="311" t="str">
        <f t="shared" si="59"/>
        <v/>
      </c>
      <c r="BD126" s="311" t="str">
        <f t="shared" si="59"/>
        <v/>
      </c>
      <c r="BE126" s="311" t="str">
        <f t="shared" si="59"/>
        <v/>
      </c>
      <c r="BF126" s="311" t="str">
        <f t="shared" si="59"/>
        <v/>
      </c>
      <c r="BG126" s="311" t="str">
        <f t="shared" si="59"/>
        <v/>
      </c>
      <c r="BH126" s="311" t="str">
        <f t="shared" si="59"/>
        <v/>
      </c>
      <c r="BI126" s="311" t="str">
        <f t="shared" si="59"/>
        <v/>
      </c>
      <c r="BJ126" s="311" t="str">
        <f t="shared" si="59"/>
        <v/>
      </c>
      <c r="BK126" s="311" t="str">
        <f t="shared" si="59"/>
        <v/>
      </c>
      <c r="BL126" s="311" t="str">
        <f t="shared" si="59"/>
        <v/>
      </c>
      <c r="BM126" s="311" t="str">
        <f t="shared" si="59"/>
        <v/>
      </c>
    </row>
    <row r="127" spans="1:65" s="29" customFormat="1">
      <c r="A127" s="459"/>
      <c r="B127" s="273">
        <f t="shared" si="47"/>
        <v>2049</v>
      </c>
      <c r="C127" s="274">
        <f t="shared" ca="1" si="46"/>
        <v>0</v>
      </c>
      <c r="D127" s="311">
        <f t="shared" si="54"/>
        <v>0</v>
      </c>
      <c r="E127" s="311">
        <f t="shared" si="54"/>
        <v>0</v>
      </c>
      <c r="F127" s="311">
        <f t="shared" si="54"/>
        <v>0</v>
      </c>
      <c r="G127" s="311">
        <f t="shared" si="54"/>
        <v>0</v>
      </c>
      <c r="H127" s="311">
        <f t="shared" si="54"/>
        <v>0</v>
      </c>
      <c r="I127" s="311">
        <f t="shared" si="54"/>
        <v>0</v>
      </c>
      <c r="J127" s="311">
        <f t="shared" si="54"/>
        <v>0</v>
      </c>
      <c r="K127" s="311">
        <f t="shared" si="54"/>
        <v>0</v>
      </c>
      <c r="L127" s="311">
        <f t="shared" si="54"/>
        <v>0</v>
      </c>
      <c r="M127" s="311">
        <f t="shared" si="54"/>
        <v>0</v>
      </c>
      <c r="N127" s="311">
        <f t="shared" si="55"/>
        <v>0</v>
      </c>
      <c r="O127" s="311">
        <f t="shared" si="55"/>
        <v>0</v>
      </c>
      <c r="P127" s="311">
        <f t="shared" si="55"/>
        <v>0</v>
      </c>
      <c r="Q127" s="311">
        <f t="shared" si="55"/>
        <v>0</v>
      </c>
      <c r="R127" s="311">
        <f t="shared" si="55"/>
        <v>0</v>
      </c>
      <c r="S127" s="311">
        <f t="shared" si="55"/>
        <v>0</v>
      </c>
      <c r="T127" s="311">
        <f t="shared" si="55"/>
        <v>0</v>
      </c>
      <c r="U127" s="311">
        <f t="shared" si="55"/>
        <v>0</v>
      </c>
      <c r="V127" s="311">
        <f t="shared" si="55"/>
        <v>0</v>
      </c>
      <c r="W127" s="311">
        <f t="shared" si="55"/>
        <v>0</v>
      </c>
      <c r="X127" s="311">
        <f t="shared" si="56"/>
        <v>0</v>
      </c>
      <c r="Y127" s="311">
        <f t="shared" si="56"/>
        <v>0</v>
      </c>
      <c r="Z127" s="311">
        <f t="shared" si="56"/>
        <v>0</v>
      </c>
      <c r="AA127" s="311">
        <f t="shared" si="56"/>
        <v>0</v>
      </c>
      <c r="AB127" s="311">
        <f t="shared" si="56"/>
        <v>0</v>
      </c>
      <c r="AC127" s="311">
        <f t="shared" si="56"/>
        <v>0</v>
      </c>
      <c r="AD127" s="311" t="str">
        <f t="shared" si="56"/>
        <v/>
      </c>
      <c r="AE127" s="311" t="str">
        <f t="shared" si="56"/>
        <v/>
      </c>
      <c r="AF127" s="311" t="str">
        <f t="shared" si="56"/>
        <v/>
      </c>
      <c r="AG127" s="311" t="str">
        <f t="shared" si="56"/>
        <v/>
      </c>
      <c r="AH127" s="311" t="str">
        <f t="shared" si="57"/>
        <v/>
      </c>
      <c r="AI127" s="311" t="str">
        <f t="shared" si="57"/>
        <v/>
      </c>
      <c r="AJ127" s="311" t="str">
        <f t="shared" si="57"/>
        <v/>
      </c>
      <c r="AK127" s="311" t="str">
        <f t="shared" si="57"/>
        <v/>
      </c>
      <c r="AL127" s="311" t="str">
        <f t="shared" si="57"/>
        <v/>
      </c>
      <c r="AM127" s="311" t="str">
        <f t="shared" si="57"/>
        <v/>
      </c>
      <c r="AN127" s="311" t="str">
        <f t="shared" si="57"/>
        <v/>
      </c>
      <c r="AO127" s="311" t="str">
        <f t="shared" si="57"/>
        <v/>
      </c>
      <c r="AP127" s="311" t="str">
        <f t="shared" si="57"/>
        <v/>
      </c>
      <c r="AQ127" s="311" t="str">
        <f t="shared" si="57"/>
        <v/>
      </c>
      <c r="AR127" s="311" t="str">
        <f t="shared" si="58"/>
        <v/>
      </c>
      <c r="AS127" s="311" t="str">
        <f t="shared" si="58"/>
        <v/>
      </c>
      <c r="AT127" s="311" t="str">
        <f t="shared" si="58"/>
        <v/>
      </c>
      <c r="AU127" s="311" t="str">
        <f t="shared" si="58"/>
        <v/>
      </c>
      <c r="AV127" s="311" t="str">
        <f t="shared" si="58"/>
        <v/>
      </c>
      <c r="AW127" s="311" t="str">
        <f t="shared" si="58"/>
        <v/>
      </c>
      <c r="AX127" s="311" t="str">
        <f t="shared" si="58"/>
        <v/>
      </c>
      <c r="AY127" s="311" t="str">
        <f t="shared" si="58"/>
        <v/>
      </c>
      <c r="AZ127" s="311" t="str">
        <f t="shared" si="58"/>
        <v/>
      </c>
      <c r="BA127" s="311" t="str">
        <f t="shared" si="58"/>
        <v/>
      </c>
      <c r="BB127" s="311" t="str">
        <f t="shared" si="59"/>
        <v/>
      </c>
      <c r="BC127" s="311" t="str">
        <f t="shared" si="59"/>
        <v/>
      </c>
      <c r="BD127" s="311" t="str">
        <f t="shared" si="59"/>
        <v/>
      </c>
      <c r="BE127" s="311" t="str">
        <f t="shared" si="59"/>
        <v/>
      </c>
      <c r="BF127" s="311" t="str">
        <f t="shared" si="59"/>
        <v/>
      </c>
      <c r="BG127" s="311" t="str">
        <f t="shared" si="59"/>
        <v/>
      </c>
      <c r="BH127" s="311" t="str">
        <f t="shared" si="59"/>
        <v/>
      </c>
      <c r="BI127" s="311" t="str">
        <f t="shared" si="59"/>
        <v/>
      </c>
      <c r="BJ127" s="311" t="str">
        <f t="shared" si="59"/>
        <v/>
      </c>
      <c r="BK127" s="311" t="str">
        <f t="shared" si="59"/>
        <v/>
      </c>
      <c r="BL127" s="311" t="str">
        <f t="shared" si="59"/>
        <v/>
      </c>
      <c r="BM127" s="311" t="str">
        <f t="shared" si="59"/>
        <v/>
      </c>
    </row>
    <row r="128" spans="1:65" s="29" customFormat="1">
      <c r="A128" s="459"/>
      <c r="B128" s="273">
        <f t="shared" si="47"/>
        <v>2050</v>
      </c>
      <c r="C128" s="274">
        <f t="shared" ca="1" si="46"/>
        <v>0</v>
      </c>
      <c r="D128" s="311">
        <f t="shared" si="54"/>
        <v>0</v>
      </c>
      <c r="E128" s="311">
        <f t="shared" si="54"/>
        <v>0</v>
      </c>
      <c r="F128" s="311">
        <f t="shared" si="54"/>
        <v>0</v>
      </c>
      <c r="G128" s="311">
        <f t="shared" si="54"/>
        <v>0</v>
      </c>
      <c r="H128" s="311">
        <f t="shared" si="54"/>
        <v>0</v>
      </c>
      <c r="I128" s="311">
        <f t="shared" si="54"/>
        <v>0</v>
      </c>
      <c r="J128" s="311">
        <f t="shared" si="54"/>
        <v>0</v>
      </c>
      <c r="K128" s="311">
        <f t="shared" si="54"/>
        <v>0</v>
      </c>
      <c r="L128" s="311">
        <f t="shared" si="54"/>
        <v>0</v>
      </c>
      <c r="M128" s="311">
        <f t="shared" si="54"/>
        <v>0</v>
      </c>
      <c r="N128" s="311">
        <f t="shared" si="55"/>
        <v>0</v>
      </c>
      <c r="O128" s="311">
        <f t="shared" si="55"/>
        <v>0</v>
      </c>
      <c r="P128" s="311">
        <f t="shared" si="55"/>
        <v>0</v>
      </c>
      <c r="Q128" s="311">
        <f t="shared" si="55"/>
        <v>0</v>
      </c>
      <c r="R128" s="311">
        <f t="shared" si="55"/>
        <v>0</v>
      </c>
      <c r="S128" s="311">
        <f t="shared" si="55"/>
        <v>0</v>
      </c>
      <c r="T128" s="311">
        <f t="shared" si="55"/>
        <v>0</v>
      </c>
      <c r="U128" s="311">
        <f t="shared" si="55"/>
        <v>0</v>
      </c>
      <c r="V128" s="311">
        <f t="shared" si="55"/>
        <v>0</v>
      </c>
      <c r="W128" s="311">
        <f t="shared" si="55"/>
        <v>0</v>
      </c>
      <c r="X128" s="311">
        <f t="shared" si="56"/>
        <v>0</v>
      </c>
      <c r="Y128" s="311">
        <f t="shared" si="56"/>
        <v>0</v>
      </c>
      <c r="Z128" s="311">
        <f t="shared" si="56"/>
        <v>0</v>
      </c>
      <c r="AA128" s="311">
        <f t="shared" si="56"/>
        <v>0</v>
      </c>
      <c r="AB128" s="311">
        <f t="shared" si="56"/>
        <v>0</v>
      </c>
      <c r="AC128" s="311">
        <f t="shared" si="56"/>
        <v>0</v>
      </c>
      <c r="AD128" s="311">
        <f t="shared" si="56"/>
        <v>0</v>
      </c>
      <c r="AE128" s="311" t="str">
        <f t="shared" si="56"/>
        <v/>
      </c>
      <c r="AF128" s="311" t="str">
        <f t="shared" si="56"/>
        <v/>
      </c>
      <c r="AG128" s="311" t="str">
        <f t="shared" si="56"/>
        <v/>
      </c>
      <c r="AH128" s="311" t="str">
        <f t="shared" si="57"/>
        <v/>
      </c>
      <c r="AI128" s="311" t="str">
        <f t="shared" si="57"/>
        <v/>
      </c>
      <c r="AJ128" s="311" t="str">
        <f t="shared" si="57"/>
        <v/>
      </c>
      <c r="AK128" s="311" t="str">
        <f t="shared" si="57"/>
        <v/>
      </c>
      <c r="AL128" s="311" t="str">
        <f t="shared" si="57"/>
        <v/>
      </c>
      <c r="AM128" s="311" t="str">
        <f t="shared" si="57"/>
        <v/>
      </c>
      <c r="AN128" s="311" t="str">
        <f t="shared" si="57"/>
        <v/>
      </c>
      <c r="AO128" s="311" t="str">
        <f t="shared" si="57"/>
        <v/>
      </c>
      <c r="AP128" s="311" t="str">
        <f t="shared" si="57"/>
        <v/>
      </c>
      <c r="AQ128" s="311" t="str">
        <f t="shared" si="57"/>
        <v/>
      </c>
      <c r="AR128" s="311" t="str">
        <f t="shared" si="58"/>
        <v/>
      </c>
      <c r="AS128" s="311" t="str">
        <f t="shared" si="58"/>
        <v/>
      </c>
      <c r="AT128" s="311" t="str">
        <f t="shared" si="58"/>
        <v/>
      </c>
      <c r="AU128" s="311" t="str">
        <f t="shared" si="58"/>
        <v/>
      </c>
      <c r="AV128" s="311" t="str">
        <f t="shared" si="58"/>
        <v/>
      </c>
      <c r="AW128" s="311" t="str">
        <f t="shared" si="58"/>
        <v/>
      </c>
      <c r="AX128" s="311" t="str">
        <f t="shared" si="58"/>
        <v/>
      </c>
      <c r="AY128" s="311" t="str">
        <f t="shared" si="58"/>
        <v/>
      </c>
      <c r="AZ128" s="311" t="str">
        <f t="shared" si="58"/>
        <v/>
      </c>
      <c r="BA128" s="311" t="str">
        <f t="shared" si="58"/>
        <v/>
      </c>
      <c r="BB128" s="311" t="str">
        <f t="shared" si="59"/>
        <v/>
      </c>
      <c r="BC128" s="311" t="str">
        <f t="shared" si="59"/>
        <v/>
      </c>
      <c r="BD128" s="311" t="str">
        <f t="shared" si="59"/>
        <v/>
      </c>
      <c r="BE128" s="311" t="str">
        <f t="shared" si="59"/>
        <v/>
      </c>
      <c r="BF128" s="311" t="str">
        <f t="shared" si="59"/>
        <v/>
      </c>
      <c r="BG128" s="311" t="str">
        <f t="shared" si="59"/>
        <v/>
      </c>
      <c r="BH128" s="311" t="str">
        <f t="shared" si="59"/>
        <v/>
      </c>
      <c r="BI128" s="311" t="str">
        <f t="shared" si="59"/>
        <v/>
      </c>
      <c r="BJ128" s="311" t="str">
        <f t="shared" si="59"/>
        <v/>
      </c>
      <c r="BK128" s="311" t="str">
        <f t="shared" si="59"/>
        <v/>
      </c>
      <c r="BL128" s="311" t="str">
        <f t="shared" si="59"/>
        <v/>
      </c>
      <c r="BM128" s="311" t="str">
        <f t="shared" si="59"/>
        <v/>
      </c>
    </row>
    <row r="129" spans="1:65" s="29" customFormat="1">
      <c r="A129" s="459"/>
      <c r="B129" s="273">
        <f t="shared" si="47"/>
        <v>2051</v>
      </c>
      <c r="C129" s="274">
        <f t="shared" ca="1" si="46"/>
        <v>0</v>
      </c>
      <c r="D129" s="311">
        <f t="shared" si="54"/>
        <v>0</v>
      </c>
      <c r="E129" s="311">
        <f t="shared" si="54"/>
        <v>0</v>
      </c>
      <c r="F129" s="311">
        <f t="shared" si="54"/>
        <v>0</v>
      </c>
      <c r="G129" s="311">
        <f t="shared" si="54"/>
        <v>0</v>
      </c>
      <c r="H129" s="311">
        <f t="shared" si="54"/>
        <v>0</v>
      </c>
      <c r="I129" s="311">
        <f t="shared" si="54"/>
        <v>0</v>
      </c>
      <c r="J129" s="311">
        <f t="shared" si="54"/>
        <v>0</v>
      </c>
      <c r="K129" s="311">
        <f t="shared" si="54"/>
        <v>0</v>
      </c>
      <c r="L129" s="311">
        <f t="shared" si="54"/>
        <v>0</v>
      </c>
      <c r="M129" s="311">
        <f t="shared" si="54"/>
        <v>0</v>
      </c>
      <c r="N129" s="311">
        <f t="shared" si="55"/>
        <v>0</v>
      </c>
      <c r="O129" s="311">
        <f t="shared" si="55"/>
        <v>0</v>
      </c>
      <c r="P129" s="311">
        <f t="shared" si="55"/>
        <v>0</v>
      </c>
      <c r="Q129" s="311">
        <f t="shared" si="55"/>
        <v>0</v>
      </c>
      <c r="R129" s="311">
        <f t="shared" si="55"/>
        <v>0</v>
      </c>
      <c r="S129" s="311">
        <f t="shared" si="55"/>
        <v>0</v>
      </c>
      <c r="T129" s="311">
        <f t="shared" si="55"/>
        <v>0</v>
      </c>
      <c r="U129" s="311">
        <f t="shared" si="55"/>
        <v>0</v>
      </c>
      <c r="V129" s="311">
        <f t="shared" si="55"/>
        <v>0</v>
      </c>
      <c r="W129" s="311">
        <f t="shared" si="55"/>
        <v>0</v>
      </c>
      <c r="X129" s="311">
        <f t="shared" si="56"/>
        <v>0</v>
      </c>
      <c r="Y129" s="311">
        <f t="shared" si="56"/>
        <v>0</v>
      </c>
      <c r="Z129" s="311">
        <f t="shared" si="56"/>
        <v>0</v>
      </c>
      <c r="AA129" s="311">
        <f t="shared" si="56"/>
        <v>0</v>
      </c>
      <c r="AB129" s="311">
        <f t="shared" si="56"/>
        <v>0</v>
      </c>
      <c r="AC129" s="311">
        <f t="shared" si="56"/>
        <v>0</v>
      </c>
      <c r="AD129" s="311">
        <f t="shared" si="56"/>
        <v>0</v>
      </c>
      <c r="AE129" s="311">
        <f t="shared" si="56"/>
        <v>0</v>
      </c>
      <c r="AF129" s="311" t="str">
        <f t="shared" si="56"/>
        <v/>
      </c>
      <c r="AG129" s="311" t="str">
        <f t="shared" si="56"/>
        <v/>
      </c>
      <c r="AH129" s="311" t="str">
        <f t="shared" si="57"/>
        <v/>
      </c>
      <c r="AI129" s="311" t="str">
        <f t="shared" si="57"/>
        <v/>
      </c>
      <c r="AJ129" s="311" t="str">
        <f t="shared" si="57"/>
        <v/>
      </c>
      <c r="AK129" s="311" t="str">
        <f t="shared" si="57"/>
        <v/>
      </c>
      <c r="AL129" s="311" t="str">
        <f t="shared" si="57"/>
        <v/>
      </c>
      <c r="AM129" s="311" t="str">
        <f t="shared" si="57"/>
        <v/>
      </c>
      <c r="AN129" s="311" t="str">
        <f t="shared" si="57"/>
        <v/>
      </c>
      <c r="AO129" s="311" t="str">
        <f t="shared" si="57"/>
        <v/>
      </c>
      <c r="AP129" s="311" t="str">
        <f t="shared" si="57"/>
        <v/>
      </c>
      <c r="AQ129" s="311" t="str">
        <f t="shared" si="57"/>
        <v/>
      </c>
      <c r="AR129" s="311" t="str">
        <f t="shared" si="58"/>
        <v/>
      </c>
      <c r="AS129" s="311" t="str">
        <f t="shared" si="58"/>
        <v/>
      </c>
      <c r="AT129" s="311" t="str">
        <f t="shared" si="58"/>
        <v/>
      </c>
      <c r="AU129" s="311" t="str">
        <f t="shared" si="58"/>
        <v/>
      </c>
      <c r="AV129" s="311" t="str">
        <f t="shared" si="58"/>
        <v/>
      </c>
      <c r="AW129" s="311" t="str">
        <f t="shared" si="58"/>
        <v/>
      </c>
      <c r="AX129" s="311" t="str">
        <f t="shared" si="58"/>
        <v/>
      </c>
      <c r="AY129" s="311" t="str">
        <f t="shared" si="58"/>
        <v/>
      </c>
      <c r="AZ129" s="311" t="str">
        <f t="shared" si="58"/>
        <v/>
      </c>
      <c r="BA129" s="311" t="str">
        <f t="shared" si="58"/>
        <v/>
      </c>
      <c r="BB129" s="311" t="str">
        <f t="shared" si="59"/>
        <v/>
      </c>
      <c r="BC129" s="311" t="str">
        <f t="shared" si="59"/>
        <v/>
      </c>
      <c r="BD129" s="311" t="str">
        <f t="shared" si="59"/>
        <v/>
      </c>
      <c r="BE129" s="311" t="str">
        <f t="shared" si="59"/>
        <v/>
      </c>
      <c r="BF129" s="311" t="str">
        <f t="shared" si="59"/>
        <v/>
      </c>
      <c r="BG129" s="311" t="str">
        <f t="shared" si="59"/>
        <v/>
      </c>
      <c r="BH129" s="311" t="str">
        <f t="shared" si="59"/>
        <v/>
      </c>
      <c r="BI129" s="311" t="str">
        <f t="shared" si="59"/>
        <v/>
      </c>
      <c r="BJ129" s="311" t="str">
        <f t="shared" si="59"/>
        <v/>
      </c>
      <c r="BK129" s="311" t="str">
        <f t="shared" si="59"/>
        <v/>
      </c>
      <c r="BL129" s="311" t="str">
        <f t="shared" si="59"/>
        <v/>
      </c>
      <c r="BM129" s="311" t="str">
        <f t="shared" si="59"/>
        <v/>
      </c>
    </row>
    <row r="130" spans="1:65" s="29" customFormat="1">
      <c r="A130" s="459"/>
      <c r="B130" s="273">
        <f t="shared" si="47"/>
        <v>2052</v>
      </c>
      <c r="C130" s="274">
        <f t="shared" ca="1" si="46"/>
        <v>0</v>
      </c>
      <c r="D130" s="311">
        <f t="shared" si="54"/>
        <v>0</v>
      </c>
      <c r="E130" s="311">
        <f t="shared" si="54"/>
        <v>0</v>
      </c>
      <c r="F130" s="311">
        <f t="shared" si="54"/>
        <v>0</v>
      </c>
      <c r="G130" s="311">
        <f t="shared" si="54"/>
        <v>0</v>
      </c>
      <c r="H130" s="311">
        <f t="shared" si="54"/>
        <v>0</v>
      </c>
      <c r="I130" s="311">
        <f t="shared" si="54"/>
        <v>0</v>
      </c>
      <c r="J130" s="311">
        <f t="shared" si="54"/>
        <v>0</v>
      </c>
      <c r="K130" s="311">
        <f t="shared" si="54"/>
        <v>0</v>
      </c>
      <c r="L130" s="311">
        <f t="shared" si="54"/>
        <v>0</v>
      </c>
      <c r="M130" s="311">
        <f t="shared" si="54"/>
        <v>0</v>
      </c>
      <c r="N130" s="311">
        <f t="shared" si="55"/>
        <v>0</v>
      </c>
      <c r="O130" s="311">
        <f t="shared" si="55"/>
        <v>0</v>
      </c>
      <c r="P130" s="311">
        <f t="shared" si="55"/>
        <v>0</v>
      </c>
      <c r="Q130" s="311">
        <f t="shared" si="55"/>
        <v>0</v>
      </c>
      <c r="R130" s="311">
        <f t="shared" si="55"/>
        <v>0</v>
      </c>
      <c r="S130" s="311">
        <f t="shared" si="55"/>
        <v>0</v>
      </c>
      <c r="T130" s="311">
        <f t="shared" si="55"/>
        <v>0</v>
      </c>
      <c r="U130" s="311">
        <f t="shared" si="55"/>
        <v>0</v>
      </c>
      <c r="V130" s="311">
        <f t="shared" si="55"/>
        <v>0</v>
      </c>
      <c r="W130" s="311">
        <f t="shared" si="55"/>
        <v>0</v>
      </c>
      <c r="X130" s="311">
        <f t="shared" si="56"/>
        <v>0</v>
      </c>
      <c r="Y130" s="311">
        <f t="shared" si="56"/>
        <v>0</v>
      </c>
      <c r="Z130" s="311">
        <f t="shared" si="56"/>
        <v>0</v>
      </c>
      <c r="AA130" s="311">
        <f t="shared" si="56"/>
        <v>0</v>
      </c>
      <c r="AB130" s="311">
        <f t="shared" si="56"/>
        <v>0</v>
      </c>
      <c r="AC130" s="311">
        <f t="shared" si="56"/>
        <v>0</v>
      </c>
      <c r="AD130" s="311">
        <f t="shared" si="56"/>
        <v>0</v>
      </c>
      <c r="AE130" s="311">
        <f t="shared" si="56"/>
        <v>0</v>
      </c>
      <c r="AF130" s="311">
        <f t="shared" si="56"/>
        <v>0</v>
      </c>
      <c r="AG130" s="311" t="str">
        <f t="shared" si="56"/>
        <v/>
      </c>
      <c r="AH130" s="311" t="str">
        <f t="shared" si="57"/>
        <v/>
      </c>
      <c r="AI130" s="311" t="str">
        <f t="shared" si="57"/>
        <v/>
      </c>
      <c r="AJ130" s="311" t="str">
        <f t="shared" si="57"/>
        <v/>
      </c>
      <c r="AK130" s="311" t="str">
        <f t="shared" si="57"/>
        <v/>
      </c>
      <c r="AL130" s="311" t="str">
        <f t="shared" si="57"/>
        <v/>
      </c>
      <c r="AM130" s="311" t="str">
        <f t="shared" si="57"/>
        <v/>
      </c>
      <c r="AN130" s="311" t="str">
        <f t="shared" si="57"/>
        <v/>
      </c>
      <c r="AO130" s="311" t="str">
        <f t="shared" si="57"/>
        <v/>
      </c>
      <c r="AP130" s="311" t="str">
        <f t="shared" si="57"/>
        <v/>
      </c>
      <c r="AQ130" s="311" t="str">
        <f t="shared" si="57"/>
        <v/>
      </c>
      <c r="AR130" s="311" t="str">
        <f t="shared" si="58"/>
        <v/>
      </c>
      <c r="AS130" s="311" t="str">
        <f t="shared" si="58"/>
        <v/>
      </c>
      <c r="AT130" s="311" t="str">
        <f t="shared" si="58"/>
        <v/>
      </c>
      <c r="AU130" s="311" t="str">
        <f t="shared" si="58"/>
        <v/>
      </c>
      <c r="AV130" s="311" t="str">
        <f t="shared" si="58"/>
        <v/>
      </c>
      <c r="AW130" s="311" t="str">
        <f t="shared" si="58"/>
        <v/>
      </c>
      <c r="AX130" s="311" t="str">
        <f t="shared" si="58"/>
        <v/>
      </c>
      <c r="AY130" s="311" t="str">
        <f t="shared" si="58"/>
        <v/>
      </c>
      <c r="AZ130" s="311" t="str">
        <f t="shared" si="58"/>
        <v/>
      </c>
      <c r="BA130" s="311" t="str">
        <f t="shared" si="58"/>
        <v/>
      </c>
      <c r="BB130" s="311" t="str">
        <f t="shared" si="59"/>
        <v/>
      </c>
      <c r="BC130" s="311" t="str">
        <f t="shared" si="59"/>
        <v/>
      </c>
      <c r="BD130" s="311" t="str">
        <f t="shared" si="59"/>
        <v/>
      </c>
      <c r="BE130" s="311" t="str">
        <f t="shared" si="59"/>
        <v/>
      </c>
      <c r="BF130" s="311" t="str">
        <f t="shared" si="59"/>
        <v/>
      </c>
      <c r="BG130" s="311" t="str">
        <f t="shared" si="59"/>
        <v/>
      </c>
      <c r="BH130" s="311" t="str">
        <f t="shared" si="59"/>
        <v/>
      </c>
      <c r="BI130" s="311" t="str">
        <f t="shared" si="59"/>
        <v/>
      </c>
      <c r="BJ130" s="311" t="str">
        <f t="shared" si="59"/>
        <v/>
      </c>
      <c r="BK130" s="311" t="str">
        <f t="shared" si="59"/>
        <v/>
      </c>
      <c r="BL130" s="311" t="str">
        <f t="shared" si="59"/>
        <v/>
      </c>
      <c r="BM130" s="311" t="str">
        <f t="shared" si="59"/>
        <v/>
      </c>
    </row>
    <row r="131" spans="1:65" s="29" customFormat="1">
      <c r="A131" s="459"/>
      <c r="B131" s="273">
        <f t="shared" si="47"/>
        <v>2053</v>
      </c>
      <c r="C131" s="274">
        <f t="shared" ca="1" si="46"/>
        <v>0</v>
      </c>
      <c r="D131" s="311">
        <f t="shared" si="54"/>
        <v>0</v>
      </c>
      <c r="E131" s="311">
        <f t="shared" si="54"/>
        <v>0</v>
      </c>
      <c r="F131" s="311">
        <f t="shared" si="54"/>
        <v>0</v>
      </c>
      <c r="G131" s="311">
        <f t="shared" si="54"/>
        <v>0</v>
      </c>
      <c r="H131" s="311">
        <f t="shared" si="54"/>
        <v>0</v>
      </c>
      <c r="I131" s="311">
        <f t="shared" si="54"/>
        <v>0</v>
      </c>
      <c r="J131" s="311">
        <f t="shared" si="54"/>
        <v>0</v>
      </c>
      <c r="K131" s="311">
        <f t="shared" si="54"/>
        <v>0</v>
      </c>
      <c r="L131" s="311">
        <f t="shared" si="54"/>
        <v>0</v>
      </c>
      <c r="M131" s="311">
        <f t="shared" si="54"/>
        <v>0</v>
      </c>
      <c r="N131" s="311">
        <f t="shared" si="55"/>
        <v>0</v>
      </c>
      <c r="O131" s="311">
        <f t="shared" si="55"/>
        <v>0</v>
      </c>
      <c r="P131" s="311">
        <f t="shared" si="55"/>
        <v>0</v>
      </c>
      <c r="Q131" s="311">
        <f t="shared" si="55"/>
        <v>0</v>
      </c>
      <c r="R131" s="311">
        <f t="shared" si="55"/>
        <v>0</v>
      </c>
      <c r="S131" s="311">
        <f t="shared" si="55"/>
        <v>0</v>
      </c>
      <c r="T131" s="311">
        <f t="shared" si="55"/>
        <v>0</v>
      </c>
      <c r="U131" s="311">
        <f t="shared" si="55"/>
        <v>0</v>
      </c>
      <c r="V131" s="311">
        <f t="shared" si="55"/>
        <v>0</v>
      </c>
      <c r="W131" s="311">
        <f t="shared" si="55"/>
        <v>0</v>
      </c>
      <c r="X131" s="311">
        <f t="shared" si="56"/>
        <v>0</v>
      </c>
      <c r="Y131" s="311">
        <f t="shared" si="56"/>
        <v>0</v>
      </c>
      <c r="Z131" s="311">
        <f t="shared" si="56"/>
        <v>0</v>
      </c>
      <c r="AA131" s="311">
        <f t="shared" si="56"/>
        <v>0</v>
      </c>
      <c r="AB131" s="311">
        <f t="shared" si="56"/>
        <v>0</v>
      </c>
      <c r="AC131" s="311">
        <f t="shared" si="56"/>
        <v>0</v>
      </c>
      <c r="AD131" s="311">
        <f t="shared" si="56"/>
        <v>0</v>
      </c>
      <c r="AE131" s="311">
        <f t="shared" si="56"/>
        <v>0</v>
      </c>
      <c r="AF131" s="311">
        <f t="shared" si="56"/>
        <v>0</v>
      </c>
      <c r="AG131" s="311">
        <f t="shared" si="56"/>
        <v>0</v>
      </c>
      <c r="AH131" s="311" t="str">
        <f t="shared" si="57"/>
        <v/>
      </c>
      <c r="AI131" s="311" t="str">
        <f t="shared" si="57"/>
        <v/>
      </c>
      <c r="AJ131" s="311" t="str">
        <f t="shared" si="57"/>
        <v/>
      </c>
      <c r="AK131" s="311" t="str">
        <f t="shared" si="57"/>
        <v/>
      </c>
      <c r="AL131" s="311" t="str">
        <f t="shared" si="57"/>
        <v/>
      </c>
      <c r="AM131" s="311" t="str">
        <f t="shared" si="57"/>
        <v/>
      </c>
      <c r="AN131" s="311" t="str">
        <f t="shared" si="57"/>
        <v/>
      </c>
      <c r="AO131" s="311" t="str">
        <f t="shared" si="57"/>
        <v/>
      </c>
      <c r="AP131" s="311" t="str">
        <f t="shared" si="57"/>
        <v/>
      </c>
      <c r="AQ131" s="311" t="str">
        <f t="shared" si="57"/>
        <v/>
      </c>
      <c r="AR131" s="311" t="str">
        <f t="shared" si="58"/>
        <v/>
      </c>
      <c r="AS131" s="311" t="str">
        <f t="shared" si="58"/>
        <v/>
      </c>
      <c r="AT131" s="311" t="str">
        <f t="shared" si="58"/>
        <v/>
      </c>
      <c r="AU131" s="311" t="str">
        <f t="shared" si="58"/>
        <v/>
      </c>
      <c r="AV131" s="311" t="str">
        <f t="shared" si="58"/>
        <v/>
      </c>
      <c r="AW131" s="311" t="str">
        <f t="shared" si="58"/>
        <v/>
      </c>
      <c r="AX131" s="311" t="str">
        <f t="shared" si="58"/>
        <v/>
      </c>
      <c r="AY131" s="311" t="str">
        <f t="shared" si="58"/>
        <v/>
      </c>
      <c r="AZ131" s="311" t="str">
        <f t="shared" si="58"/>
        <v/>
      </c>
      <c r="BA131" s="311" t="str">
        <f t="shared" si="58"/>
        <v/>
      </c>
      <c r="BB131" s="311" t="str">
        <f t="shared" si="59"/>
        <v/>
      </c>
      <c r="BC131" s="311" t="str">
        <f t="shared" si="59"/>
        <v/>
      </c>
      <c r="BD131" s="311" t="str">
        <f t="shared" si="59"/>
        <v/>
      </c>
      <c r="BE131" s="311" t="str">
        <f t="shared" si="59"/>
        <v/>
      </c>
      <c r="BF131" s="311" t="str">
        <f t="shared" si="59"/>
        <v/>
      </c>
      <c r="BG131" s="311" t="str">
        <f t="shared" si="59"/>
        <v/>
      </c>
      <c r="BH131" s="311" t="str">
        <f t="shared" si="59"/>
        <v/>
      </c>
      <c r="BI131" s="311" t="str">
        <f t="shared" si="59"/>
        <v/>
      </c>
      <c r="BJ131" s="311" t="str">
        <f t="shared" si="59"/>
        <v/>
      </c>
      <c r="BK131" s="311" t="str">
        <f t="shared" si="59"/>
        <v/>
      </c>
      <c r="BL131" s="311" t="str">
        <f t="shared" si="59"/>
        <v/>
      </c>
      <c r="BM131" s="311" t="str">
        <f t="shared" si="59"/>
        <v/>
      </c>
    </row>
    <row r="132" spans="1:65" s="29" customFormat="1">
      <c r="A132" s="459"/>
      <c r="B132" s="273">
        <f t="shared" si="47"/>
        <v>2054</v>
      </c>
      <c r="C132" s="274">
        <f t="shared" ca="1" si="46"/>
        <v>0</v>
      </c>
      <c r="D132" s="311" t="str">
        <f t="shared" ref="D132:M141" si="60">IF(D$101="","",IF($B132&gt;$B$18,"",IF(AND($B132&gt;=D$100,$B132-D$100&lt;$B$22),D$101/$B$22,"")))</f>
        <v/>
      </c>
      <c r="E132" s="311">
        <f t="shared" si="60"/>
        <v>0</v>
      </c>
      <c r="F132" s="311">
        <f t="shared" si="60"/>
        <v>0</v>
      </c>
      <c r="G132" s="311">
        <f t="shared" si="60"/>
        <v>0</v>
      </c>
      <c r="H132" s="311">
        <f t="shared" si="60"/>
        <v>0</v>
      </c>
      <c r="I132" s="311">
        <f t="shared" si="60"/>
        <v>0</v>
      </c>
      <c r="J132" s="311">
        <f t="shared" si="60"/>
        <v>0</v>
      </c>
      <c r="K132" s="311">
        <f t="shared" si="60"/>
        <v>0</v>
      </c>
      <c r="L132" s="311">
        <f t="shared" si="60"/>
        <v>0</v>
      </c>
      <c r="M132" s="311">
        <f t="shared" si="60"/>
        <v>0</v>
      </c>
      <c r="N132" s="311">
        <f t="shared" ref="N132:W141" si="61">IF(N$101="","",IF($B132&gt;$B$18,"",IF(AND($B132&gt;=N$100,$B132-N$100&lt;$B$22),N$101/$B$22,"")))</f>
        <v>0</v>
      </c>
      <c r="O132" s="311">
        <f t="shared" si="61"/>
        <v>0</v>
      </c>
      <c r="P132" s="311">
        <f t="shared" si="61"/>
        <v>0</v>
      </c>
      <c r="Q132" s="311">
        <f t="shared" si="61"/>
        <v>0</v>
      </c>
      <c r="R132" s="311">
        <f t="shared" si="61"/>
        <v>0</v>
      </c>
      <c r="S132" s="311">
        <f t="shared" si="61"/>
        <v>0</v>
      </c>
      <c r="T132" s="311">
        <f t="shared" si="61"/>
        <v>0</v>
      </c>
      <c r="U132" s="311">
        <f t="shared" si="61"/>
        <v>0</v>
      </c>
      <c r="V132" s="311">
        <f t="shared" si="61"/>
        <v>0</v>
      </c>
      <c r="W132" s="311">
        <f t="shared" si="61"/>
        <v>0</v>
      </c>
      <c r="X132" s="311">
        <f t="shared" ref="X132:AG141" si="62">IF(X$101="","",IF($B132&gt;$B$18,"",IF(AND($B132&gt;=X$100,$B132-X$100&lt;$B$22),X$101/$B$22,"")))</f>
        <v>0</v>
      </c>
      <c r="Y132" s="311">
        <f t="shared" si="62"/>
        <v>0</v>
      </c>
      <c r="Z132" s="311">
        <f t="shared" si="62"/>
        <v>0</v>
      </c>
      <c r="AA132" s="311">
        <f t="shared" si="62"/>
        <v>0</v>
      </c>
      <c r="AB132" s="311">
        <f t="shared" si="62"/>
        <v>0</v>
      </c>
      <c r="AC132" s="311">
        <f t="shared" si="62"/>
        <v>0</v>
      </c>
      <c r="AD132" s="311">
        <f t="shared" si="62"/>
        <v>0</v>
      </c>
      <c r="AE132" s="311">
        <f t="shared" si="62"/>
        <v>0</v>
      </c>
      <c r="AF132" s="311">
        <f t="shared" si="62"/>
        <v>0</v>
      </c>
      <c r="AG132" s="311">
        <f t="shared" si="62"/>
        <v>0</v>
      </c>
      <c r="AH132" s="311">
        <f t="shared" ref="AH132:AQ141" si="63">IF(AH$101="","",IF($B132&gt;$B$18,"",IF(AND($B132&gt;=AH$100,$B132-AH$100&lt;$B$22),AH$101/$B$22,"")))</f>
        <v>0</v>
      </c>
      <c r="AI132" s="311" t="str">
        <f t="shared" si="63"/>
        <v/>
      </c>
      <c r="AJ132" s="311" t="str">
        <f t="shared" si="63"/>
        <v/>
      </c>
      <c r="AK132" s="311" t="str">
        <f t="shared" si="63"/>
        <v/>
      </c>
      <c r="AL132" s="311" t="str">
        <f t="shared" si="63"/>
        <v/>
      </c>
      <c r="AM132" s="311" t="str">
        <f t="shared" si="63"/>
        <v/>
      </c>
      <c r="AN132" s="311" t="str">
        <f t="shared" si="63"/>
        <v/>
      </c>
      <c r="AO132" s="311" t="str">
        <f t="shared" si="63"/>
        <v/>
      </c>
      <c r="AP132" s="311" t="str">
        <f t="shared" si="63"/>
        <v/>
      </c>
      <c r="AQ132" s="311" t="str">
        <f t="shared" si="63"/>
        <v/>
      </c>
      <c r="AR132" s="311" t="str">
        <f t="shared" ref="AR132:BA141" si="64">IF(AR$101="","",IF($B132&gt;$B$18,"",IF(AND($B132&gt;=AR$100,$B132-AR$100&lt;$B$22),AR$101/$B$22,"")))</f>
        <v/>
      </c>
      <c r="AS132" s="311" t="str">
        <f t="shared" si="64"/>
        <v/>
      </c>
      <c r="AT132" s="311" t="str">
        <f t="shared" si="64"/>
        <v/>
      </c>
      <c r="AU132" s="311" t="str">
        <f t="shared" si="64"/>
        <v/>
      </c>
      <c r="AV132" s="311" t="str">
        <f t="shared" si="64"/>
        <v/>
      </c>
      <c r="AW132" s="311" t="str">
        <f t="shared" si="64"/>
        <v/>
      </c>
      <c r="AX132" s="311" t="str">
        <f t="shared" si="64"/>
        <v/>
      </c>
      <c r="AY132" s="311" t="str">
        <f t="shared" si="64"/>
        <v/>
      </c>
      <c r="AZ132" s="311" t="str">
        <f t="shared" si="64"/>
        <v/>
      </c>
      <c r="BA132" s="311" t="str">
        <f t="shared" si="64"/>
        <v/>
      </c>
      <c r="BB132" s="311" t="str">
        <f t="shared" ref="BB132:BM141" si="65">IF(BB$101="","",IF($B132&gt;$B$18,"",IF(AND($B132&gt;=BB$100,$B132-BB$100&lt;$B$22),BB$101/$B$22,"")))</f>
        <v/>
      </c>
      <c r="BC132" s="311" t="str">
        <f t="shared" si="65"/>
        <v/>
      </c>
      <c r="BD132" s="311" t="str">
        <f t="shared" si="65"/>
        <v/>
      </c>
      <c r="BE132" s="311" t="str">
        <f t="shared" si="65"/>
        <v/>
      </c>
      <c r="BF132" s="311" t="str">
        <f t="shared" si="65"/>
        <v/>
      </c>
      <c r="BG132" s="311" t="str">
        <f t="shared" si="65"/>
        <v/>
      </c>
      <c r="BH132" s="311" t="str">
        <f t="shared" si="65"/>
        <v/>
      </c>
      <c r="BI132" s="311" t="str">
        <f t="shared" si="65"/>
        <v/>
      </c>
      <c r="BJ132" s="311" t="str">
        <f t="shared" si="65"/>
        <v/>
      </c>
      <c r="BK132" s="311" t="str">
        <f t="shared" si="65"/>
        <v/>
      </c>
      <c r="BL132" s="311" t="str">
        <f t="shared" si="65"/>
        <v/>
      </c>
      <c r="BM132" s="311" t="str">
        <f t="shared" si="65"/>
        <v/>
      </c>
    </row>
    <row r="133" spans="1:65" s="29" customFormat="1">
      <c r="A133" s="459"/>
      <c r="B133" s="273">
        <f t="shared" si="47"/>
        <v>2055</v>
      </c>
      <c r="C133" s="274">
        <f t="shared" ca="1" si="46"/>
        <v>0</v>
      </c>
      <c r="D133" s="311" t="str">
        <f t="shared" si="60"/>
        <v/>
      </c>
      <c r="E133" s="311" t="str">
        <f t="shared" si="60"/>
        <v/>
      </c>
      <c r="F133" s="311">
        <f t="shared" si="60"/>
        <v>0</v>
      </c>
      <c r="G133" s="311">
        <f t="shared" si="60"/>
        <v>0</v>
      </c>
      <c r="H133" s="311">
        <f t="shared" si="60"/>
        <v>0</v>
      </c>
      <c r="I133" s="311">
        <f t="shared" si="60"/>
        <v>0</v>
      </c>
      <c r="J133" s="311">
        <f t="shared" si="60"/>
        <v>0</v>
      </c>
      <c r="K133" s="311">
        <f t="shared" si="60"/>
        <v>0</v>
      </c>
      <c r="L133" s="311">
        <f t="shared" si="60"/>
        <v>0</v>
      </c>
      <c r="M133" s="311">
        <f t="shared" si="60"/>
        <v>0</v>
      </c>
      <c r="N133" s="311">
        <f t="shared" si="61"/>
        <v>0</v>
      </c>
      <c r="O133" s="311">
        <f t="shared" si="61"/>
        <v>0</v>
      </c>
      <c r="P133" s="311">
        <f t="shared" si="61"/>
        <v>0</v>
      </c>
      <c r="Q133" s="311">
        <f t="shared" si="61"/>
        <v>0</v>
      </c>
      <c r="R133" s="311">
        <f t="shared" si="61"/>
        <v>0</v>
      </c>
      <c r="S133" s="311">
        <f t="shared" si="61"/>
        <v>0</v>
      </c>
      <c r="T133" s="311">
        <f t="shared" si="61"/>
        <v>0</v>
      </c>
      <c r="U133" s="311">
        <f t="shared" si="61"/>
        <v>0</v>
      </c>
      <c r="V133" s="311">
        <f t="shared" si="61"/>
        <v>0</v>
      </c>
      <c r="W133" s="311">
        <f t="shared" si="61"/>
        <v>0</v>
      </c>
      <c r="X133" s="311">
        <f t="shared" si="62"/>
        <v>0</v>
      </c>
      <c r="Y133" s="311">
        <f t="shared" si="62"/>
        <v>0</v>
      </c>
      <c r="Z133" s="311">
        <f t="shared" si="62"/>
        <v>0</v>
      </c>
      <c r="AA133" s="311">
        <f t="shared" si="62"/>
        <v>0</v>
      </c>
      <c r="AB133" s="311">
        <f t="shared" si="62"/>
        <v>0</v>
      </c>
      <c r="AC133" s="311">
        <f t="shared" si="62"/>
        <v>0</v>
      </c>
      <c r="AD133" s="311">
        <f t="shared" si="62"/>
        <v>0</v>
      </c>
      <c r="AE133" s="311">
        <f t="shared" si="62"/>
        <v>0</v>
      </c>
      <c r="AF133" s="311">
        <f t="shared" si="62"/>
        <v>0</v>
      </c>
      <c r="AG133" s="311">
        <f t="shared" si="62"/>
        <v>0</v>
      </c>
      <c r="AH133" s="311">
        <f t="shared" si="63"/>
        <v>0</v>
      </c>
      <c r="AI133" s="311">
        <f t="shared" si="63"/>
        <v>0</v>
      </c>
      <c r="AJ133" s="311" t="str">
        <f t="shared" si="63"/>
        <v/>
      </c>
      <c r="AK133" s="311" t="str">
        <f t="shared" si="63"/>
        <v/>
      </c>
      <c r="AL133" s="311" t="str">
        <f t="shared" si="63"/>
        <v/>
      </c>
      <c r="AM133" s="311" t="str">
        <f t="shared" si="63"/>
        <v/>
      </c>
      <c r="AN133" s="311" t="str">
        <f t="shared" si="63"/>
        <v/>
      </c>
      <c r="AO133" s="311" t="str">
        <f t="shared" si="63"/>
        <v/>
      </c>
      <c r="AP133" s="311" t="str">
        <f t="shared" si="63"/>
        <v/>
      </c>
      <c r="AQ133" s="311" t="str">
        <f t="shared" si="63"/>
        <v/>
      </c>
      <c r="AR133" s="311" t="str">
        <f t="shared" si="64"/>
        <v/>
      </c>
      <c r="AS133" s="311" t="str">
        <f t="shared" si="64"/>
        <v/>
      </c>
      <c r="AT133" s="311" t="str">
        <f t="shared" si="64"/>
        <v/>
      </c>
      <c r="AU133" s="311" t="str">
        <f t="shared" si="64"/>
        <v/>
      </c>
      <c r="AV133" s="311" t="str">
        <f t="shared" si="64"/>
        <v/>
      </c>
      <c r="AW133" s="311" t="str">
        <f t="shared" si="64"/>
        <v/>
      </c>
      <c r="AX133" s="311" t="str">
        <f t="shared" si="64"/>
        <v/>
      </c>
      <c r="AY133" s="311" t="str">
        <f t="shared" si="64"/>
        <v/>
      </c>
      <c r="AZ133" s="311" t="str">
        <f t="shared" si="64"/>
        <v/>
      </c>
      <c r="BA133" s="311" t="str">
        <f t="shared" si="64"/>
        <v/>
      </c>
      <c r="BB133" s="311" t="str">
        <f t="shared" si="65"/>
        <v/>
      </c>
      <c r="BC133" s="311" t="str">
        <f t="shared" si="65"/>
        <v/>
      </c>
      <c r="BD133" s="311" t="str">
        <f t="shared" si="65"/>
        <v/>
      </c>
      <c r="BE133" s="311" t="str">
        <f t="shared" si="65"/>
        <v/>
      </c>
      <c r="BF133" s="311" t="str">
        <f t="shared" si="65"/>
        <v/>
      </c>
      <c r="BG133" s="311" t="str">
        <f t="shared" si="65"/>
        <v/>
      </c>
      <c r="BH133" s="311" t="str">
        <f t="shared" si="65"/>
        <v/>
      </c>
      <c r="BI133" s="311" t="str">
        <f t="shared" si="65"/>
        <v/>
      </c>
      <c r="BJ133" s="311" t="str">
        <f t="shared" si="65"/>
        <v/>
      </c>
      <c r="BK133" s="311" t="str">
        <f t="shared" si="65"/>
        <v/>
      </c>
      <c r="BL133" s="311" t="str">
        <f t="shared" si="65"/>
        <v/>
      </c>
      <c r="BM133" s="311" t="str">
        <f t="shared" si="65"/>
        <v/>
      </c>
    </row>
    <row r="134" spans="1:65" s="29" customFormat="1">
      <c r="A134" s="459"/>
      <c r="B134" s="273">
        <f t="shared" si="47"/>
        <v>2056</v>
      </c>
      <c r="C134" s="274">
        <f t="shared" ca="1" si="46"/>
        <v>0</v>
      </c>
      <c r="D134" s="311" t="str">
        <f t="shared" si="60"/>
        <v/>
      </c>
      <c r="E134" s="311" t="str">
        <f t="shared" si="60"/>
        <v/>
      </c>
      <c r="F134" s="311" t="str">
        <f t="shared" si="60"/>
        <v/>
      </c>
      <c r="G134" s="311">
        <f t="shared" si="60"/>
        <v>0</v>
      </c>
      <c r="H134" s="311">
        <f t="shared" si="60"/>
        <v>0</v>
      </c>
      <c r="I134" s="311">
        <f t="shared" si="60"/>
        <v>0</v>
      </c>
      <c r="J134" s="311">
        <f t="shared" si="60"/>
        <v>0</v>
      </c>
      <c r="K134" s="311">
        <f t="shared" si="60"/>
        <v>0</v>
      </c>
      <c r="L134" s="311">
        <f t="shared" si="60"/>
        <v>0</v>
      </c>
      <c r="M134" s="311">
        <f t="shared" si="60"/>
        <v>0</v>
      </c>
      <c r="N134" s="311">
        <f t="shared" si="61"/>
        <v>0</v>
      </c>
      <c r="O134" s="311">
        <f t="shared" si="61"/>
        <v>0</v>
      </c>
      <c r="P134" s="311">
        <f t="shared" si="61"/>
        <v>0</v>
      </c>
      <c r="Q134" s="311">
        <f t="shared" si="61"/>
        <v>0</v>
      </c>
      <c r="R134" s="311">
        <f t="shared" si="61"/>
        <v>0</v>
      </c>
      <c r="S134" s="311">
        <f t="shared" si="61"/>
        <v>0</v>
      </c>
      <c r="T134" s="311">
        <f t="shared" si="61"/>
        <v>0</v>
      </c>
      <c r="U134" s="311">
        <f t="shared" si="61"/>
        <v>0</v>
      </c>
      <c r="V134" s="311">
        <f t="shared" si="61"/>
        <v>0</v>
      </c>
      <c r="W134" s="311">
        <f t="shared" si="61"/>
        <v>0</v>
      </c>
      <c r="X134" s="311">
        <f t="shared" si="62"/>
        <v>0</v>
      </c>
      <c r="Y134" s="311">
        <f t="shared" si="62"/>
        <v>0</v>
      </c>
      <c r="Z134" s="311">
        <f t="shared" si="62"/>
        <v>0</v>
      </c>
      <c r="AA134" s="311">
        <f t="shared" si="62"/>
        <v>0</v>
      </c>
      <c r="AB134" s="311">
        <f t="shared" si="62"/>
        <v>0</v>
      </c>
      <c r="AC134" s="311">
        <f t="shared" si="62"/>
        <v>0</v>
      </c>
      <c r="AD134" s="311">
        <f t="shared" si="62"/>
        <v>0</v>
      </c>
      <c r="AE134" s="311">
        <f t="shared" si="62"/>
        <v>0</v>
      </c>
      <c r="AF134" s="311">
        <f t="shared" si="62"/>
        <v>0</v>
      </c>
      <c r="AG134" s="311">
        <f t="shared" si="62"/>
        <v>0</v>
      </c>
      <c r="AH134" s="311">
        <f t="shared" si="63"/>
        <v>0</v>
      </c>
      <c r="AI134" s="311">
        <f t="shared" si="63"/>
        <v>0</v>
      </c>
      <c r="AJ134" s="311">
        <f t="shared" si="63"/>
        <v>0</v>
      </c>
      <c r="AK134" s="311" t="str">
        <f t="shared" si="63"/>
        <v/>
      </c>
      <c r="AL134" s="311" t="str">
        <f t="shared" si="63"/>
        <v/>
      </c>
      <c r="AM134" s="311" t="str">
        <f t="shared" si="63"/>
        <v/>
      </c>
      <c r="AN134" s="311" t="str">
        <f t="shared" si="63"/>
        <v/>
      </c>
      <c r="AO134" s="311" t="str">
        <f t="shared" si="63"/>
        <v/>
      </c>
      <c r="AP134" s="311" t="str">
        <f t="shared" si="63"/>
        <v/>
      </c>
      <c r="AQ134" s="311" t="str">
        <f t="shared" si="63"/>
        <v/>
      </c>
      <c r="AR134" s="311" t="str">
        <f t="shared" si="64"/>
        <v/>
      </c>
      <c r="AS134" s="311" t="str">
        <f t="shared" si="64"/>
        <v/>
      </c>
      <c r="AT134" s="311" t="str">
        <f t="shared" si="64"/>
        <v/>
      </c>
      <c r="AU134" s="311" t="str">
        <f t="shared" si="64"/>
        <v/>
      </c>
      <c r="AV134" s="311" t="str">
        <f t="shared" si="64"/>
        <v/>
      </c>
      <c r="AW134" s="311" t="str">
        <f t="shared" si="64"/>
        <v/>
      </c>
      <c r="AX134" s="311" t="str">
        <f t="shared" si="64"/>
        <v/>
      </c>
      <c r="AY134" s="311" t="str">
        <f t="shared" si="64"/>
        <v/>
      </c>
      <c r="AZ134" s="311" t="str">
        <f t="shared" si="64"/>
        <v/>
      </c>
      <c r="BA134" s="311" t="str">
        <f t="shared" si="64"/>
        <v/>
      </c>
      <c r="BB134" s="311" t="str">
        <f t="shared" si="65"/>
        <v/>
      </c>
      <c r="BC134" s="311" t="str">
        <f t="shared" si="65"/>
        <v/>
      </c>
      <c r="BD134" s="311" t="str">
        <f t="shared" si="65"/>
        <v/>
      </c>
      <c r="BE134" s="311" t="str">
        <f t="shared" si="65"/>
        <v/>
      </c>
      <c r="BF134" s="311" t="str">
        <f t="shared" si="65"/>
        <v/>
      </c>
      <c r="BG134" s="311" t="str">
        <f t="shared" si="65"/>
        <v/>
      </c>
      <c r="BH134" s="311" t="str">
        <f t="shared" si="65"/>
        <v/>
      </c>
      <c r="BI134" s="311" t="str">
        <f t="shared" si="65"/>
        <v/>
      </c>
      <c r="BJ134" s="311" t="str">
        <f t="shared" si="65"/>
        <v/>
      </c>
      <c r="BK134" s="311" t="str">
        <f t="shared" si="65"/>
        <v/>
      </c>
      <c r="BL134" s="311" t="str">
        <f t="shared" si="65"/>
        <v/>
      </c>
      <c r="BM134" s="311" t="str">
        <f t="shared" si="65"/>
        <v/>
      </c>
    </row>
    <row r="135" spans="1:65" s="29" customFormat="1">
      <c r="A135" s="459"/>
      <c r="B135" s="273">
        <f t="shared" si="47"/>
        <v>2057</v>
      </c>
      <c r="C135" s="274">
        <f t="shared" ca="1" si="46"/>
        <v>0</v>
      </c>
      <c r="D135" s="311" t="str">
        <f t="shared" si="60"/>
        <v/>
      </c>
      <c r="E135" s="311" t="str">
        <f t="shared" si="60"/>
        <v/>
      </c>
      <c r="F135" s="311" t="str">
        <f t="shared" si="60"/>
        <v/>
      </c>
      <c r="G135" s="311" t="str">
        <f t="shared" si="60"/>
        <v/>
      </c>
      <c r="H135" s="311">
        <f t="shared" si="60"/>
        <v>0</v>
      </c>
      <c r="I135" s="311">
        <f t="shared" si="60"/>
        <v>0</v>
      </c>
      <c r="J135" s="311">
        <f t="shared" si="60"/>
        <v>0</v>
      </c>
      <c r="K135" s="311">
        <f t="shared" si="60"/>
        <v>0</v>
      </c>
      <c r="L135" s="311">
        <f t="shared" si="60"/>
        <v>0</v>
      </c>
      <c r="M135" s="311">
        <f t="shared" si="60"/>
        <v>0</v>
      </c>
      <c r="N135" s="311">
        <f t="shared" si="61"/>
        <v>0</v>
      </c>
      <c r="O135" s="311">
        <f t="shared" si="61"/>
        <v>0</v>
      </c>
      <c r="P135" s="311">
        <f t="shared" si="61"/>
        <v>0</v>
      </c>
      <c r="Q135" s="311">
        <f t="shared" si="61"/>
        <v>0</v>
      </c>
      <c r="R135" s="311">
        <f t="shared" si="61"/>
        <v>0</v>
      </c>
      <c r="S135" s="311">
        <f t="shared" si="61"/>
        <v>0</v>
      </c>
      <c r="T135" s="311">
        <f t="shared" si="61"/>
        <v>0</v>
      </c>
      <c r="U135" s="311">
        <f t="shared" si="61"/>
        <v>0</v>
      </c>
      <c r="V135" s="311">
        <f t="shared" si="61"/>
        <v>0</v>
      </c>
      <c r="W135" s="311">
        <f t="shared" si="61"/>
        <v>0</v>
      </c>
      <c r="X135" s="311">
        <f t="shared" si="62"/>
        <v>0</v>
      </c>
      <c r="Y135" s="311">
        <f t="shared" si="62"/>
        <v>0</v>
      </c>
      <c r="Z135" s="311">
        <f t="shared" si="62"/>
        <v>0</v>
      </c>
      <c r="AA135" s="311">
        <f t="shared" si="62"/>
        <v>0</v>
      </c>
      <c r="AB135" s="311">
        <f t="shared" si="62"/>
        <v>0</v>
      </c>
      <c r="AC135" s="311">
        <f t="shared" si="62"/>
        <v>0</v>
      </c>
      <c r="AD135" s="311">
        <f t="shared" si="62"/>
        <v>0</v>
      </c>
      <c r="AE135" s="311">
        <f t="shared" si="62"/>
        <v>0</v>
      </c>
      <c r="AF135" s="311">
        <f t="shared" si="62"/>
        <v>0</v>
      </c>
      <c r="AG135" s="311">
        <f t="shared" si="62"/>
        <v>0</v>
      </c>
      <c r="AH135" s="311">
        <f t="shared" si="63"/>
        <v>0</v>
      </c>
      <c r="AI135" s="311">
        <f t="shared" si="63"/>
        <v>0</v>
      </c>
      <c r="AJ135" s="311">
        <f t="shared" si="63"/>
        <v>0</v>
      </c>
      <c r="AK135" s="311">
        <f t="shared" si="63"/>
        <v>0</v>
      </c>
      <c r="AL135" s="311" t="str">
        <f t="shared" si="63"/>
        <v/>
      </c>
      <c r="AM135" s="311" t="str">
        <f t="shared" si="63"/>
        <v/>
      </c>
      <c r="AN135" s="311" t="str">
        <f t="shared" si="63"/>
        <v/>
      </c>
      <c r="AO135" s="311" t="str">
        <f t="shared" si="63"/>
        <v/>
      </c>
      <c r="AP135" s="311" t="str">
        <f t="shared" si="63"/>
        <v/>
      </c>
      <c r="AQ135" s="311" t="str">
        <f t="shared" si="63"/>
        <v/>
      </c>
      <c r="AR135" s="311" t="str">
        <f t="shared" si="64"/>
        <v/>
      </c>
      <c r="AS135" s="311" t="str">
        <f t="shared" si="64"/>
        <v/>
      </c>
      <c r="AT135" s="311" t="str">
        <f t="shared" si="64"/>
        <v/>
      </c>
      <c r="AU135" s="311" t="str">
        <f t="shared" si="64"/>
        <v/>
      </c>
      <c r="AV135" s="311" t="str">
        <f t="shared" si="64"/>
        <v/>
      </c>
      <c r="AW135" s="311" t="str">
        <f t="shared" si="64"/>
        <v/>
      </c>
      <c r="AX135" s="311" t="str">
        <f t="shared" si="64"/>
        <v/>
      </c>
      <c r="AY135" s="311" t="str">
        <f t="shared" si="64"/>
        <v/>
      </c>
      <c r="AZ135" s="311" t="str">
        <f t="shared" si="64"/>
        <v/>
      </c>
      <c r="BA135" s="311" t="str">
        <f t="shared" si="64"/>
        <v/>
      </c>
      <c r="BB135" s="311" t="str">
        <f t="shared" si="65"/>
        <v/>
      </c>
      <c r="BC135" s="311" t="str">
        <f t="shared" si="65"/>
        <v/>
      </c>
      <c r="BD135" s="311" t="str">
        <f t="shared" si="65"/>
        <v/>
      </c>
      <c r="BE135" s="311" t="str">
        <f t="shared" si="65"/>
        <v/>
      </c>
      <c r="BF135" s="311" t="str">
        <f t="shared" si="65"/>
        <v/>
      </c>
      <c r="BG135" s="311" t="str">
        <f t="shared" si="65"/>
        <v/>
      </c>
      <c r="BH135" s="311" t="str">
        <f t="shared" si="65"/>
        <v/>
      </c>
      <c r="BI135" s="311" t="str">
        <f t="shared" si="65"/>
        <v/>
      </c>
      <c r="BJ135" s="311" t="str">
        <f t="shared" si="65"/>
        <v/>
      </c>
      <c r="BK135" s="311" t="str">
        <f t="shared" si="65"/>
        <v/>
      </c>
      <c r="BL135" s="311" t="str">
        <f t="shared" si="65"/>
        <v/>
      </c>
      <c r="BM135" s="311" t="str">
        <f t="shared" si="65"/>
        <v/>
      </c>
    </row>
    <row r="136" spans="1:65" s="29" customFormat="1">
      <c r="A136" s="459"/>
      <c r="B136" s="273">
        <f t="shared" si="47"/>
        <v>2058</v>
      </c>
      <c r="C136" s="274">
        <f t="shared" ca="1" si="46"/>
        <v>0</v>
      </c>
      <c r="D136" s="311" t="str">
        <f t="shared" si="60"/>
        <v/>
      </c>
      <c r="E136" s="311" t="str">
        <f t="shared" si="60"/>
        <v/>
      </c>
      <c r="F136" s="311" t="str">
        <f t="shared" si="60"/>
        <v/>
      </c>
      <c r="G136" s="311" t="str">
        <f t="shared" si="60"/>
        <v/>
      </c>
      <c r="H136" s="311" t="str">
        <f t="shared" si="60"/>
        <v/>
      </c>
      <c r="I136" s="311">
        <f t="shared" si="60"/>
        <v>0</v>
      </c>
      <c r="J136" s="311">
        <f t="shared" si="60"/>
        <v>0</v>
      </c>
      <c r="K136" s="311">
        <f t="shared" si="60"/>
        <v>0</v>
      </c>
      <c r="L136" s="311">
        <f t="shared" si="60"/>
        <v>0</v>
      </c>
      <c r="M136" s="311">
        <f t="shared" si="60"/>
        <v>0</v>
      </c>
      <c r="N136" s="311">
        <f t="shared" si="61"/>
        <v>0</v>
      </c>
      <c r="O136" s="311">
        <f t="shared" si="61"/>
        <v>0</v>
      </c>
      <c r="P136" s="311">
        <f t="shared" si="61"/>
        <v>0</v>
      </c>
      <c r="Q136" s="311">
        <f t="shared" si="61"/>
        <v>0</v>
      </c>
      <c r="R136" s="311">
        <f t="shared" si="61"/>
        <v>0</v>
      </c>
      <c r="S136" s="311">
        <f t="shared" si="61"/>
        <v>0</v>
      </c>
      <c r="T136" s="311">
        <f t="shared" si="61"/>
        <v>0</v>
      </c>
      <c r="U136" s="311">
        <f t="shared" si="61"/>
        <v>0</v>
      </c>
      <c r="V136" s="311">
        <f t="shared" si="61"/>
        <v>0</v>
      </c>
      <c r="W136" s="311">
        <f t="shared" si="61"/>
        <v>0</v>
      </c>
      <c r="X136" s="311">
        <f t="shared" si="62"/>
        <v>0</v>
      </c>
      <c r="Y136" s="311">
        <f t="shared" si="62"/>
        <v>0</v>
      </c>
      <c r="Z136" s="311">
        <f t="shared" si="62"/>
        <v>0</v>
      </c>
      <c r="AA136" s="311">
        <f t="shared" si="62"/>
        <v>0</v>
      </c>
      <c r="AB136" s="311">
        <f t="shared" si="62"/>
        <v>0</v>
      </c>
      <c r="AC136" s="311">
        <f t="shared" si="62"/>
        <v>0</v>
      </c>
      <c r="AD136" s="311">
        <f t="shared" si="62"/>
        <v>0</v>
      </c>
      <c r="AE136" s="311">
        <f t="shared" si="62"/>
        <v>0</v>
      </c>
      <c r="AF136" s="311">
        <f t="shared" si="62"/>
        <v>0</v>
      </c>
      <c r="AG136" s="311">
        <f t="shared" si="62"/>
        <v>0</v>
      </c>
      <c r="AH136" s="311">
        <f t="shared" si="63"/>
        <v>0</v>
      </c>
      <c r="AI136" s="311">
        <f t="shared" si="63"/>
        <v>0</v>
      </c>
      <c r="AJ136" s="311">
        <f t="shared" si="63"/>
        <v>0</v>
      </c>
      <c r="AK136" s="311">
        <f t="shared" si="63"/>
        <v>0</v>
      </c>
      <c r="AL136" s="311">
        <f t="shared" si="63"/>
        <v>0</v>
      </c>
      <c r="AM136" s="311" t="str">
        <f t="shared" si="63"/>
        <v/>
      </c>
      <c r="AN136" s="311" t="str">
        <f t="shared" si="63"/>
        <v/>
      </c>
      <c r="AO136" s="311" t="str">
        <f t="shared" si="63"/>
        <v/>
      </c>
      <c r="AP136" s="311" t="str">
        <f t="shared" si="63"/>
        <v/>
      </c>
      <c r="AQ136" s="311" t="str">
        <f t="shared" si="63"/>
        <v/>
      </c>
      <c r="AR136" s="311" t="str">
        <f t="shared" si="64"/>
        <v/>
      </c>
      <c r="AS136" s="311" t="str">
        <f t="shared" si="64"/>
        <v/>
      </c>
      <c r="AT136" s="311" t="str">
        <f t="shared" si="64"/>
        <v/>
      </c>
      <c r="AU136" s="311" t="str">
        <f t="shared" si="64"/>
        <v/>
      </c>
      <c r="AV136" s="311" t="str">
        <f t="shared" si="64"/>
        <v/>
      </c>
      <c r="AW136" s="311" t="str">
        <f t="shared" si="64"/>
        <v/>
      </c>
      <c r="AX136" s="311" t="str">
        <f t="shared" si="64"/>
        <v/>
      </c>
      <c r="AY136" s="311" t="str">
        <f t="shared" si="64"/>
        <v/>
      </c>
      <c r="AZ136" s="311" t="str">
        <f t="shared" si="64"/>
        <v/>
      </c>
      <c r="BA136" s="311" t="str">
        <f t="shared" si="64"/>
        <v/>
      </c>
      <c r="BB136" s="311" t="str">
        <f t="shared" si="65"/>
        <v/>
      </c>
      <c r="BC136" s="311" t="str">
        <f t="shared" si="65"/>
        <v/>
      </c>
      <c r="BD136" s="311" t="str">
        <f t="shared" si="65"/>
        <v/>
      </c>
      <c r="BE136" s="311" t="str">
        <f t="shared" si="65"/>
        <v/>
      </c>
      <c r="BF136" s="311" t="str">
        <f t="shared" si="65"/>
        <v/>
      </c>
      <c r="BG136" s="311" t="str">
        <f t="shared" si="65"/>
        <v/>
      </c>
      <c r="BH136" s="311" t="str">
        <f t="shared" si="65"/>
        <v/>
      </c>
      <c r="BI136" s="311" t="str">
        <f t="shared" si="65"/>
        <v/>
      </c>
      <c r="BJ136" s="311" t="str">
        <f t="shared" si="65"/>
        <v/>
      </c>
      <c r="BK136" s="311" t="str">
        <f t="shared" si="65"/>
        <v/>
      </c>
      <c r="BL136" s="311" t="str">
        <f t="shared" si="65"/>
        <v/>
      </c>
      <c r="BM136" s="311" t="str">
        <f t="shared" si="65"/>
        <v/>
      </c>
    </row>
    <row r="137" spans="1:65" s="29" customFormat="1">
      <c r="A137" s="459"/>
      <c r="B137" s="273">
        <f t="shared" si="47"/>
        <v>2059</v>
      </c>
      <c r="C137" s="274">
        <f t="shared" ca="1" si="46"/>
        <v>0</v>
      </c>
      <c r="D137" s="311" t="str">
        <f t="shared" si="60"/>
        <v/>
      </c>
      <c r="E137" s="311" t="str">
        <f t="shared" si="60"/>
        <v/>
      </c>
      <c r="F137" s="311" t="str">
        <f t="shared" si="60"/>
        <v/>
      </c>
      <c r="G137" s="311" t="str">
        <f t="shared" si="60"/>
        <v/>
      </c>
      <c r="H137" s="311" t="str">
        <f t="shared" si="60"/>
        <v/>
      </c>
      <c r="I137" s="311" t="str">
        <f t="shared" si="60"/>
        <v/>
      </c>
      <c r="J137" s="311">
        <f t="shared" si="60"/>
        <v>0</v>
      </c>
      <c r="K137" s="311">
        <f t="shared" si="60"/>
        <v>0</v>
      </c>
      <c r="L137" s="311">
        <f t="shared" si="60"/>
        <v>0</v>
      </c>
      <c r="M137" s="311">
        <f t="shared" si="60"/>
        <v>0</v>
      </c>
      <c r="N137" s="311">
        <f t="shared" si="61"/>
        <v>0</v>
      </c>
      <c r="O137" s="311">
        <f t="shared" si="61"/>
        <v>0</v>
      </c>
      <c r="P137" s="311">
        <f t="shared" si="61"/>
        <v>0</v>
      </c>
      <c r="Q137" s="311">
        <f t="shared" si="61"/>
        <v>0</v>
      </c>
      <c r="R137" s="311">
        <f t="shared" si="61"/>
        <v>0</v>
      </c>
      <c r="S137" s="311">
        <f t="shared" si="61"/>
        <v>0</v>
      </c>
      <c r="T137" s="311">
        <f t="shared" si="61"/>
        <v>0</v>
      </c>
      <c r="U137" s="311">
        <f t="shared" si="61"/>
        <v>0</v>
      </c>
      <c r="V137" s="311">
        <f t="shared" si="61"/>
        <v>0</v>
      </c>
      <c r="W137" s="311">
        <f t="shared" si="61"/>
        <v>0</v>
      </c>
      <c r="X137" s="311">
        <f t="shared" si="62"/>
        <v>0</v>
      </c>
      <c r="Y137" s="311">
        <f t="shared" si="62"/>
        <v>0</v>
      </c>
      <c r="Z137" s="311">
        <f t="shared" si="62"/>
        <v>0</v>
      </c>
      <c r="AA137" s="311">
        <f t="shared" si="62"/>
        <v>0</v>
      </c>
      <c r="AB137" s="311">
        <f t="shared" si="62"/>
        <v>0</v>
      </c>
      <c r="AC137" s="311">
        <f t="shared" si="62"/>
        <v>0</v>
      </c>
      <c r="AD137" s="311">
        <f t="shared" si="62"/>
        <v>0</v>
      </c>
      <c r="AE137" s="311">
        <f t="shared" si="62"/>
        <v>0</v>
      </c>
      <c r="AF137" s="311">
        <f t="shared" si="62"/>
        <v>0</v>
      </c>
      <c r="AG137" s="311">
        <f t="shared" si="62"/>
        <v>0</v>
      </c>
      <c r="AH137" s="311">
        <f t="shared" si="63"/>
        <v>0</v>
      </c>
      <c r="AI137" s="311">
        <f t="shared" si="63"/>
        <v>0</v>
      </c>
      <c r="AJ137" s="311">
        <f t="shared" si="63"/>
        <v>0</v>
      </c>
      <c r="AK137" s="311">
        <f t="shared" si="63"/>
        <v>0</v>
      </c>
      <c r="AL137" s="311">
        <f t="shared" si="63"/>
        <v>0</v>
      </c>
      <c r="AM137" s="311">
        <f t="shared" si="63"/>
        <v>0</v>
      </c>
      <c r="AN137" s="311" t="str">
        <f t="shared" si="63"/>
        <v/>
      </c>
      <c r="AO137" s="311" t="str">
        <f t="shared" si="63"/>
        <v/>
      </c>
      <c r="AP137" s="311" t="str">
        <f t="shared" si="63"/>
        <v/>
      </c>
      <c r="AQ137" s="311" t="str">
        <f t="shared" si="63"/>
        <v/>
      </c>
      <c r="AR137" s="311" t="str">
        <f t="shared" si="64"/>
        <v/>
      </c>
      <c r="AS137" s="311" t="str">
        <f t="shared" si="64"/>
        <v/>
      </c>
      <c r="AT137" s="311" t="str">
        <f t="shared" si="64"/>
        <v/>
      </c>
      <c r="AU137" s="311" t="str">
        <f t="shared" si="64"/>
        <v/>
      </c>
      <c r="AV137" s="311" t="str">
        <f t="shared" si="64"/>
        <v/>
      </c>
      <c r="AW137" s="311" t="str">
        <f t="shared" si="64"/>
        <v/>
      </c>
      <c r="AX137" s="311" t="str">
        <f t="shared" si="64"/>
        <v/>
      </c>
      <c r="AY137" s="311" t="str">
        <f t="shared" si="64"/>
        <v/>
      </c>
      <c r="AZ137" s="311" t="str">
        <f t="shared" si="64"/>
        <v/>
      </c>
      <c r="BA137" s="311" t="str">
        <f t="shared" si="64"/>
        <v/>
      </c>
      <c r="BB137" s="311" t="str">
        <f t="shared" si="65"/>
        <v/>
      </c>
      <c r="BC137" s="311" t="str">
        <f t="shared" si="65"/>
        <v/>
      </c>
      <c r="BD137" s="311" t="str">
        <f t="shared" si="65"/>
        <v/>
      </c>
      <c r="BE137" s="311" t="str">
        <f t="shared" si="65"/>
        <v/>
      </c>
      <c r="BF137" s="311" t="str">
        <f t="shared" si="65"/>
        <v/>
      </c>
      <c r="BG137" s="311" t="str">
        <f t="shared" si="65"/>
        <v/>
      </c>
      <c r="BH137" s="311" t="str">
        <f t="shared" si="65"/>
        <v/>
      </c>
      <c r="BI137" s="311" t="str">
        <f t="shared" si="65"/>
        <v/>
      </c>
      <c r="BJ137" s="311" t="str">
        <f t="shared" si="65"/>
        <v/>
      </c>
      <c r="BK137" s="311" t="str">
        <f t="shared" si="65"/>
        <v/>
      </c>
      <c r="BL137" s="311" t="str">
        <f t="shared" si="65"/>
        <v/>
      </c>
      <c r="BM137" s="311" t="str">
        <f t="shared" si="65"/>
        <v/>
      </c>
    </row>
    <row r="138" spans="1:65" s="29" customFormat="1">
      <c r="A138" s="459"/>
      <c r="B138" s="273">
        <f t="shared" si="47"/>
        <v>2060</v>
      </c>
      <c r="C138" s="274">
        <f t="shared" ca="1" si="46"/>
        <v>0</v>
      </c>
      <c r="D138" s="311" t="str">
        <f t="shared" si="60"/>
        <v/>
      </c>
      <c r="E138" s="311" t="str">
        <f t="shared" si="60"/>
        <v/>
      </c>
      <c r="F138" s="311" t="str">
        <f t="shared" si="60"/>
        <v/>
      </c>
      <c r="G138" s="311" t="str">
        <f t="shared" si="60"/>
        <v/>
      </c>
      <c r="H138" s="311" t="str">
        <f t="shared" si="60"/>
        <v/>
      </c>
      <c r="I138" s="311" t="str">
        <f t="shared" si="60"/>
        <v/>
      </c>
      <c r="J138" s="311" t="str">
        <f t="shared" si="60"/>
        <v/>
      </c>
      <c r="K138" s="311">
        <f t="shared" si="60"/>
        <v>0</v>
      </c>
      <c r="L138" s="311">
        <f t="shared" si="60"/>
        <v>0</v>
      </c>
      <c r="M138" s="311">
        <f t="shared" si="60"/>
        <v>0</v>
      </c>
      <c r="N138" s="311">
        <f t="shared" si="61"/>
        <v>0</v>
      </c>
      <c r="O138" s="311">
        <f t="shared" si="61"/>
        <v>0</v>
      </c>
      <c r="P138" s="311">
        <f t="shared" si="61"/>
        <v>0</v>
      </c>
      <c r="Q138" s="311">
        <f t="shared" si="61"/>
        <v>0</v>
      </c>
      <c r="R138" s="311">
        <f t="shared" si="61"/>
        <v>0</v>
      </c>
      <c r="S138" s="311">
        <f t="shared" si="61"/>
        <v>0</v>
      </c>
      <c r="T138" s="311">
        <f t="shared" si="61"/>
        <v>0</v>
      </c>
      <c r="U138" s="311">
        <f t="shared" si="61"/>
        <v>0</v>
      </c>
      <c r="V138" s="311">
        <f t="shared" si="61"/>
        <v>0</v>
      </c>
      <c r="W138" s="311">
        <f t="shared" si="61"/>
        <v>0</v>
      </c>
      <c r="X138" s="311">
        <f t="shared" si="62"/>
        <v>0</v>
      </c>
      <c r="Y138" s="311">
        <f t="shared" si="62"/>
        <v>0</v>
      </c>
      <c r="Z138" s="311">
        <f t="shared" si="62"/>
        <v>0</v>
      </c>
      <c r="AA138" s="311">
        <f t="shared" si="62"/>
        <v>0</v>
      </c>
      <c r="AB138" s="311">
        <f t="shared" si="62"/>
        <v>0</v>
      </c>
      <c r="AC138" s="311">
        <f t="shared" si="62"/>
        <v>0</v>
      </c>
      <c r="AD138" s="311">
        <f t="shared" si="62"/>
        <v>0</v>
      </c>
      <c r="AE138" s="311">
        <f t="shared" si="62"/>
        <v>0</v>
      </c>
      <c r="AF138" s="311">
        <f t="shared" si="62"/>
        <v>0</v>
      </c>
      <c r="AG138" s="311">
        <f t="shared" si="62"/>
        <v>0</v>
      </c>
      <c r="AH138" s="311">
        <f t="shared" si="63"/>
        <v>0</v>
      </c>
      <c r="AI138" s="311">
        <f t="shared" si="63"/>
        <v>0</v>
      </c>
      <c r="AJ138" s="311">
        <f t="shared" si="63"/>
        <v>0</v>
      </c>
      <c r="AK138" s="311">
        <f t="shared" si="63"/>
        <v>0</v>
      </c>
      <c r="AL138" s="311">
        <f t="shared" si="63"/>
        <v>0</v>
      </c>
      <c r="AM138" s="311">
        <f t="shared" si="63"/>
        <v>0</v>
      </c>
      <c r="AN138" s="311">
        <f t="shared" si="63"/>
        <v>0</v>
      </c>
      <c r="AO138" s="311" t="str">
        <f t="shared" si="63"/>
        <v/>
      </c>
      <c r="AP138" s="311" t="str">
        <f t="shared" si="63"/>
        <v/>
      </c>
      <c r="AQ138" s="311" t="str">
        <f t="shared" si="63"/>
        <v/>
      </c>
      <c r="AR138" s="311" t="str">
        <f t="shared" si="64"/>
        <v/>
      </c>
      <c r="AS138" s="311" t="str">
        <f t="shared" si="64"/>
        <v/>
      </c>
      <c r="AT138" s="311" t="str">
        <f t="shared" si="64"/>
        <v/>
      </c>
      <c r="AU138" s="311" t="str">
        <f t="shared" si="64"/>
        <v/>
      </c>
      <c r="AV138" s="311" t="str">
        <f t="shared" si="64"/>
        <v/>
      </c>
      <c r="AW138" s="311" t="str">
        <f t="shared" si="64"/>
        <v/>
      </c>
      <c r="AX138" s="311" t="str">
        <f t="shared" si="64"/>
        <v/>
      </c>
      <c r="AY138" s="311" t="str">
        <f t="shared" si="64"/>
        <v/>
      </c>
      <c r="AZ138" s="311" t="str">
        <f t="shared" si="64"/>
        <v/>
      </c>
      <c r="BA138" s="311" t="str">
        <f t="shared" si="64"/>
        <v/>
      </c>
      <c r="BB138" s="311" t="str">
        <f t="shared" si="65"/>
        <v/>
      </c>
      <c r="BC138" s="311" t="str">
        <f t="shared" si="65"/>
        <v/>
      </c>
      <c r="BD138" s="311" t="str">
        <f t="shared" si="65"/>
        <v/>
      </c>
      <c r="BE138" s="311" t="str">
        <f t="shared" si="65"/>
        <v/>
      </c>
      <c r="BF138" s="311" t="str">
        <f t="shared" si="65"/>
        <v/>
      </c>
      <c r="BG138" s="311" t="str">
        <f t="shared" si="65"/>
        <v/>
      </c>
      <c r="BH138" s="311" t="str">
        <f t="shared" si="65"/>
        <v/>
      </c>
      <c r="BI138" s="311" t="str">
        <f t="shared" si="65"/>
        <v/>
      </c>
      <c r="BJ138" s="311" t="str">
        <f t="shared" si="65"/>
        <v/>
      </c>
      <c r="BK138" s="311" t="str">
        <f t="shared" si="65"/>
        <v/>
      </c>
      <c r="BL138" s="311" t="str">
        <f t="shared" si="65"/>
        <v/>
      </c>
      <c r="BM138" s="311" t="str">
        <f t="shared" si="65"/>
        <v/>
      </c>
    </row>
    <row r="139" spans="1:65" s="29" customFormat="1">
      <c r="A139" s="459"/>
      <c r="B139" s="273">
        <f t="shared" si="47"/>
        <v>2061</v>
      </c>
      <c r="C139" s="274">
        <f t="shared" ca="1" si="46"/>
        <v>0</v>
      </c>
      <c r="D139" s="311" t="str">
        <f t="shared" si="60"/>
        <v/>
      </c>
      <c r="E139" s="311" t="str">
        <f t="shared" si="60"/>
        <v/>
      </c>
      <c r="F139" s="311" t="str">
        <f t="shared" si="60"/>
        <v/>
      </c>
      <c r="G139" s="311" t="str">
        <f t="shared" si="60"/>
        <v/>
      </c>
      <c r="H139" s="311" t="str">
        <f t="shared" si="60"/>
        <v/>
      </c>
      <c r="I139" s="311" t="str">
        <f t="shared" si="60"/>
        <v/>
      </c>
      <c r="J139" s="311" t="str">
        <f t="shared" si="60"/>
        <v/>
      </c>
      <c r="K139" s="311" t="str">
        <f t="shared" si="60"/>
        <v/>
      </c>
      <c r="L139" s="311">
        <f t="shared" si="60"/>
        <v>0</v>
      </c>
      <c r="M139" s="311">
        <f t="shared" si="60"/>
        <v>0</v>
      </c>
      <c r="N139" s="311">
        <f t="shared" si="61"/>
        <v>0</v>
      </c>
      <c r="O139" s="311">
        <f t="shared" si="61"/>
        <v>0</v>
      </c>
      <c r="P139" s="311">
        <f t="shared" si="61"/>
        <v>0</v>
      </c>
      <c r="Q139" s="311">
        <f t="shared" si="61"/>
        <v>0</v>
      </c>
      <c r="R139" s="311">
        <f t="shared" si="61"/>
        <v>0</v>
      </c>
      <c r="S139" s="311">
        <f t="shared" si="61"/>
        <v>0</v>
      </c>
      <c r="T139" s="311">
        <f t="shared" si="61"/>
        <v>0</v>
      </c>
      <c r="U139" s="311">
        <f t="shared" si="61"/>
        <v>0</v>
      </c>
      <c r="V139" s="311">
        <f t="shared" si="61"/>
        <v>0</v>
      </c>
      <c r="W139" s="311">
        <f t="shared" si="61"/>
        <v>0</v>
      </c>
      <c r="X139" s="311">
        <f t="shared" si="62"/>
        <v>0</v>
      </c>
      <c r="Y139" s="311">
        <f t="shared" si="62"/>
        <v>0</v>
      </c>
      <c r="Z139" s="311">
        <f t="shared" si="62"/>
        <v>0</v>
      </c>
      <c r="AA139" s="311">
        <f t="shared" si="62"/>
        <v>0</v>
      </c>
      <c r="AB139" s="311">
        <f t="shared" si="62"/>
        <v>0</v>
      </c>
      <c r="AC139" s="311">
        <f t="shared" si="62"/>
        <v>0</v>
      </c>
      <c r="AD139" s="311">
        <f t="shared" si="62"/>
        <v>0</v>
      </c>
      <c r="AE139" s="311">
        <f t="shared" si="62"/>
        <v>0</v>
      </c>
      <c r="AF139" s="311">
        <f t="shared" si="62"/>
        <v>0</v>
      </c>
      <c r="AG139" s="311">
        <f t="shared" si="62"/>
        <v>0</v>
      </c>
      <c r="AH139" s="311">
        <f t="shared" si="63"/>
        <v>0</v>
      </c>
      <c r="AI139" s="311">
        <f t="shared" si="63"/>
        <v>0</v>
      </c>
      <c r="AJ139" s="311">
        <f t="shared" si="63"/>
        <v>0</v>
      </c>
      <c r="AK139" s="311">
        <f t="shared" si="63"/>
        <v>0</v>
      </c>
      <c r="AL139" s="311">
        <f t="shared" si="63"/>
        <v>0</v>
      </c>
      <c r="AM139" s="311">
        <f t="shared" si="63"/>
        <v>0</v>
      </c>
      <c r="AN139" s="311">
        <f t="shared" si="63"/>
        <v>0</v>
      </c>
      <c r="AO139" s="311">
        <f t="shared" si="63"/>
        <v>0</v>
      </c>
      <c r="AP139" s="311" t="str">
        <f t="shared" si="63"/>
        <v/>
      </c>
      <c r="AQ139" s="311" t="str">
        <f t="shared" si="63"/>
        <v/>
      </c>
      <c r="AR139" s="311" t="str">
        <f t="shared" si="64"/>
        <v/>
      </c>
      <c r="AS139" s="311" t="str">
        <f t="shared" si="64"/>
        <v/>
      </c>
      <c r="AT139" s="311" t="str">
        <f t="shared" si="64"/>
        <v/>
      </c>
      <c r="AU139" s="311" t="str">
        <f t="shared" si="64"/>
        <v/>
      </c>
      <c r="AV139" s="311" t="str">
        <f t="shared" si="64"/>
        <v/>
      </c>
      <c r="AW139" s="311" t="str">
        <f t="shared" si="64"/>
        <v/>
      </c>
      <c r="AX139" s="311" t="str">
        <f t="shared" si="64"/>
        <v/>
      </c>
      <c r="AY139" s="311" t="str">
        <f t="shared" si="64"/>
        <v/>
      </c>
      <c r="AZ139" s="311" t="str">
        <f t="shared" si="64"/>
        <v/>
      </c>
      <c r="BA139" s="311" t="str">
        <f t="shared" si="64"/>
        <v/>
      </c>
      <c r="BB139" s="311" t="str">
        <f t="shared" si="65"/>
        <v/>
      </c>
      <c r="BC139" s="311" t="str">
        <f t="shared" si="65"/>
        <v/>
      </c>
      <c r="BD139" s="311" t="str">
        <f t="shared" si="65"/>
        <v/>
      </c>
      <c r="BE139" s="311" t="str">
        <f t="shared" si="65"/>
        <v/>
      </c>
      <c r="BF139" s="311" t="str">
        <f t="shared" si="65"/>
        <v/>
      </c>
      <c r="BG139" s="311" t="str">
        <f t="shared" si="65"/>
        <v/>
      </c>
      <c r="BH139" s="311" t="str">
        <f t="shared" si="65"/>
        <v/>
      </c>
      <c r="BI139" s="311" t="str">
        <f t="shared" si="65"/>
        <v/>
      </c>
      <c r="BJ139" s="311" t="str">
        <f t="shared" si="65"/>
        <v/>
      </c>
      <c r="BK139" s="311" t="str">
        <f t="shared" si="65"/>
        <v/>
      </c>
      <c r="BL139" s="311" t="str">
        <f t="shared" si="65"/>
        <v/>
      </c>
      <c r="BM139" s="311" t="str">
        <f t="shared" si="65"/>
        <v/>
      </c>
    </row>
    <row r="140" spans="1:65" s="29" customFormat="1">
      <c r="A140" s="459"/>
      <c r="B140" s="273">
        <f t="shared" si="47"/>
        <v>2062</v>
      </c>
      <c r="C140" s="274">
        <f t="shared" ca="1" si="46"/>
        <v>0</v>
      </c>
      <c r="D140" s="311" t="str">
        <f t="shared" si="60"/>
        <v/>
      </c>
      <c r="E140" s="311" t="str">
        <f t="shared" si="60"/>
        <v/>
      </c>
      <c r="F140" s="311" t="str">
        <f t="shared" si="60"/>
        <v/>
      </c>
      <c r="G140" s="311" t="str">
        <f t="shared" si="60"/>
        <v/>
      </c>
      <c r="H140" s="311" t="str">
        <f t="shared" si="60"/>
        <v/>
      </c>
      <c r="I140" s="311" t="str">
        <f t="shared" si="60"/>
        <v/>
      </c>
      <c r="J140" s="311" t="str">
        <f t="shared" si="60"/>
        <v/>
      </c>
      <c r="K140" s="311" t="str">
        <f t="shared" si="60"/>
        <v/>
      </c>
      <c r="L140" s="311" t="str">
        <f t="shared" si="60"/>
        <v/>
      </c>
      <c r="M140" s="311">
        <f t="shared" si="60"/>
        <v>0</v>
      </c>
      <c r="N140" s="311">
        <f t="shared" si="61"/>
        <v>0</v>
      </c>
      <c r="O140" s="311">
        <f t="shared" si="61"/>
        <v>0</v>
      </c>
      <c r="P140" s="311">
        <f t="shared" si="61"/>
        <v>0</v>
      </c>
      <c r="Q140" s="311">
        <f t="shared" si="61"/>
        <v>0</v>
      </c>
      <c r="R140" s="311">
        <f t="shared" si="61"/>
        <v>0</v>
      </c>
      <c r="S140" s="311">
        <f t="shared" si="61"/>
        <v>0</v>
      </c>
      <c r="T140" s="311">
        <f t="shared" si="61"/>
        <v>0</v>
      </c>
      <c r="U140" s="311">
        <f t="shared" si="61"/>
        <v>0</v>
      </c>
      <c r="V140" s="311">
        <f t="shared" si="61"/>
        <v>0</v>
      </c>
      <c r="W140" s="311">
        <f t="shared" si="61"/>
        <v>0</v>
      </c>
      <c r="X140" s="311">
        <f t="shared" si="62"/>
        <v>0</v>
      </c>
      <c r="Y140" s="311">
        <f t="shared" si="62"/>
        <v>0</v>
      </c>
      <c r="Z140" s="311">
        <f t="shared" si="62"/>
        <v>0</v>
      </c>
      <c r="AA140" s="311">
        <f t="shared" si="62"/>
        <v>0</v>
      </c>
      <c r="AB140" s="311">
        <f t="shared" si="62"/>
        <v>0</v>
      </c>
      <c r="AC140" s="311">
        <f t="shared" si="62"/>
        <v>0</v>
      </c>
      <c r="AD140" s="311">
        <f t="shared" si="62"/>
        <v>0</v>
      </c>
      <c r="AE140" s="311">
        <f t="shared" si="62"/>
        <v>0</v>
      </c>
      <c r="AF140" s="311">
        <f t="shared" si="62"/>
        <v>0</v>
      </c>
      <c r="AG140" s="311">
        <f t="shared" si="62"/>
        <v>0</v>
      </c>
      <c r="AH140" s="311">
        <f t="shared" si="63"/>
        <v>0</v>
      </c>
      <c r="AI140" s="311">
        <f t="shared" si="63"/>
        <v>0</v>
      </c>
      <c r="AJ140" s="311">
        <f t="shared" si="63"/>
        <v>0</v>
      </c>
      <c r="AK140" s="311">
        <f t="shared" si="63"/>
        <v>0</v>
      </c>
      <c r="AL140" s="311">
        <f t="shared" si="63"/>
        <v>0</v>
      </c>
      <c r="AM140" s="311">
        <f t="shared" si="63"/>
        <v>0</v>
      </c>
      <c r="AN140" s="311">
        <f t="shared" si="63"/>
        <v>0</v>
      </c>
      <c r="AO140" s="311">
        <f t="shared" si="63"/>
        <v>0</v>
      </c>
      <c r="AP140" s="311">
        <f t="shared" si="63"/>
        <v>0</v>
      </c>
      <c r="AQ140" s="311" t="str">
        <f t="shared" si="63"/>
        <v/>
      </c>
      <c r="AR140" s="311" t="str">
        <f t="shared" si="64"/>
        <v/>
      </c>
      <c r="AS140" s="311" t="str">
        <f t="shared" si="64"/>
        <v/>
      </c>
      <c r="AT140" s="311" t="str">
        <f t="shared" si="64"/>
        <v/>
      </c>
      <c r="AU140" s="311" t="str">
        <f t="shared" si="64"/>
        <v/>
      </c>
      <c r="AV140" s="311" t="str">
        <f t="shared" si="64"/>
        <v/>
      </c>
      <c r="AW140" s="311" t="str">
        <f t="shared" si="64"/>
        <v/>
      </c>
      <c r="AX140" s="311" t="str">
        <f t="shared" si="64"/>
        <v/>
      </c>
      <c r="AY140" s="311" t="str">
        <f t="shared" si="64"/>
        <v/>
      </c>
      <c r="AZ140" s="311" t="str">
        <f t="shared" si="64"/>
        <v/>
      </c>
      <c r="BA140" s="311" t="str">
        <f t="shared" si="64"/>
        <v/>
      </c>
      <c r="BB140" s="311" t="str">
        <f t="shared" si="65"/>
        <v/>
      </c>
      <c r="BC140" s="311" t="str">
        <f t="shared" si="65"/>
        <v/>
      </c>
      <c r="BD140" s="311" t="str">
        <f t="shared" si="65"/>
        <v/>
      </c>
      <c r="BE140" s="311" t="str">
        <f t="shared" si="65"/>
        <v/>
      </c>
      <c r="BF140" s="311" t="str">
        <f t="shared" si="65"/>
        <v/>
      </c>
      <c r="BG140" s="311" t="str">
        <f t="shared" si="65"/>
        <v/>
      </c>
      <c r="BH140" s="311" t="str">
        <f t="shared" si="65"/>
        <v/>
      </c>
      <c r="BI140" s="311" t="str">
        <f t="shared" si="65"/>
        <v/>
      </c>
      <c r="BJ140" s="311" t="str">
        <f t="shared" si="65"/>
        <v/>
      </c>
      <c r="BK140" s="311" t="str">
        <f t="shared" si="65"/>
        <v/>
      </c>
      <c r="BL140" s="311" t="str">
        <f t="shared" si="65"/>
        <v/>
      </c>
      <c r="BM140" s="311" t="str">
        <f t="shared" si="65"/>
        <v/>
      </c>
    </row>
    <row r="141" spans="1:65" s="29" customFormat="1">
      <c r="A141" s="459"/>
      <c r="B141" s="273">
        <f t="shared" si="47"/>
        <v>2063</v>
      </c>
      <c r="C141" s="274">
        <f t="shared" ca="1" si="46"/>
        <v>0</v>
      </c>
      <c r="D141" s="311" t="str">
        <f t="shared" si="60"/>
        <v/>
      </c>
      <c r="E141" s="311" t="str">
        <f t="shared" si="60"/>
        <v/>
      </c>
      <c r="F141" s="311" t="str">
        <f t="shared" si="60"/>
        <v/>
      </c>
      <c r="G141" s="311" t="str">
        <f t="shared" si="60"/>
        <v/>
      </c>
      <c r="H141" s="311" t="str">
        <f t="shared" si="60"/>
        <v/>
      </c>
      <c r="I141" s="311" t="str">
        <f t="shared" si="60"/>
        <v/>
      </c>
      <c r="J141" s="311" t="str">
        <f t="shared" si="60"/>
        <v/>
      </c>
      <c r="K141" s="311" t="str">
        <f t="shared" si="60"/>
        <v/>
      </c>
      <c r="L141" s="311" t="str">
        <f t="shared" si="60"/>
        <v/>
      </c>
      <c r="M141" s="311" t="str">
        <f t="shared" si="60"/>
        <v/>
      </c>
      <c r="N141" s="311">
        <f t="shared" si="61"/>
        <v>0</v>
      </c>
      <c r="O141" s="311">
        <f t="shared" si="61"/>
        <v>0</v>
      </c>
      <c r="P141" s="311">
        <f t="shared" si="61"/>
        <v>0</v>
      </c>
      <c r="Q141" s="311">
        <f t="shared" si="61"/>
        <v>0</v>
      </c>
      <c r="R141" s="311">
        <f t="shared" si="61"/>
        <v>0</v>
      </c>
      <c r="S141" s="311">
        <f t="shared" si="61"/>
        <v>0</v>
      </c>
      <c r="T141" s="311">
        <f t="shared" si="61"/>
        <v>0</v>
      </c>
      <c r="U141" s="311">
        <f t="shared" si="61"/>
        <v>0</v>
      </c>
      <c r="V141" s="311">
        <f t="shared" si="61"/>
        <v>0</v>
      </c>
      <c r="W141" s="311">
        <f t="shared" si="61"/>
        <v>0</v>
      </c>
      <c r="X141" s="311">
        <f t="shared" si="62"/>
        <v>0</v>
      </c>
      <c r="Y141" s="311">
        <f t="shared" si="62"/>
        <v>0</v>
      </c>
      <c r="Z141" s="311">
        <f t="shared" si="62"/>
        <v>0</v>
      </c>
      <c r="AA141" s="311">
        <f t="shared" si="62"/>
        <v>0</v>
      </c>
      <c r="AB141" s="311">
        <f t="shared" si="62"/>
        <v>0</v>
      </c>
      <c r="AC141" s="311">
        <f t="shared" si="62"/>
        <v>0</v>
      </c>
      <c r="AD141" s="311">
        <f t="shared" si="62"/>
        <v>0</v>
      </c>
      <c r="AE141" s="311">
        <f t="shared" si="62"/>
        <v>0</v>
      </c>
      <c r="AF141" s="311">
        <f t="shared" si="62"/>
        <v>0</v>
      </c>
      <c r="AG141" s="311">
        <f t="shared" si="62"/>
        <v>0</v>
      </c>
      <c r="AH141" s="311">
        <f t="shared" si="63"/>
        <v>0</v>
      </c>
      <c r="AI141" s="311">
        <f t="shared" si="63"/>
        <v>0</v>
      </c>
      <c r="AJ141" s="311">
        <f t="shared" si="63"/>
        <v>0</v>
      </c>
      <c r="AK141" s="311">
        <f t="shared" si="63"/>
        <v>0</v>
      </c>
      <c r="AL141" s="311">
        <f t="shared" si="63"/>
        <v>0</v>
      </c>
      <c r="AM141" s="311">
        <f t="shared" si="63"/>
        <v>0</v>
      </c>
      <c r="AN141" s="311">
        <f t="shared" si="63"/>
        <v>0</v>
      </c>
      <c r="AO141" s="311">
        <f t="shared" si="63"/>
        <v>0</v>
      </c>
      <c r="AP141" s="311">
        <f t="shared" si="63"/>
        <v>0</v>
      </c>
      <c r="AQ141" s="311">
        <f t="shared" si="63"/>
        <v>0</v>
      </c>
      <c r="AR141" s="311" t="str">
        <f t="shared" si="64"/>
        <v/>
      </c>
      <c r="AS141" s="311" t="str">
        <f t="shared" si="64"/>
        <v/>
      </c>
      <c r="AT141" s="311" t="str">
        <f t="shared" si="64"/>
        <v/>
      </c>
      <c r="AU141" s="311" t="str">
        <f t="shared" si="64"/>
        <v/>
      </c>
      <c r="AV141" s="311" t="str">
        <f t="shared" si="64"/>
        <v/>
      </c>
      <c r="AW141" s="311" t="str">
        <f t="shared" si="64"/>
        <v/>
      </c>
      <c r="AX141" s="311" t="str">
        <f t="shared" si="64"/>
        <v/>
      </c>
      <c r="AY141" s="311" t="str">
        <f t="shared" si="64"/>
        <v/>
      </c>
      <c r="AZ141" s="311" t="str">
        <f t="shared" si="64"/>
        <v/>
      </c>
      <c r="BA141" s="311" t="str">
        <f t="shared" si="64"/>
        <v/>
      </c>
      <c r="BB141" s="311" t="str">
        <f t="shared" si="65"/>
        <v/>
      </c>
      <c r="BC141" s="311" t="str">
        <f t="shared" si="65"/>
        <v/>
      </c>
      <c r="BD141" s="311" t="str">
        <f t="shared" si="65"/>
        <v/>
      </c>
      <c r="BE141" s="311" t="str">
        <f t="shared" si="65"/>
        <v/>
      </c>
      <c r="BF141" s="311" t="str">
        <f t="shared" si="65"/>
        <v/>
      </c>
      <c r="BG141" s="311" t="str">
        <f t="shared" si="65"/>
        <v/>
      </c>
      <c r="BH141" s="311" t="str">
        <f t="shared" si="65"/>
        <v/>
      </c>
      <c r="BI141" s="311" t="str">
        <f t="shared" si="65"/>
        <v/>
      </c>
      <c r="BJ141" s="311" t="str">
        <f t="shared" si="65"/>
        <v/>
      </c>
      <c r="BK141" s="311" t="str">
        <f t="shared" si="65"/>
        <v/>
      </c>
      <c r="BL141" s="311" t="str">
        <f t="shared" si="65"/>
        <v/>
      </c>
      <c r="BM141" s="311" t="str">
        <f t="shared" si="65"/>
        <v/>
      </c>
    </row>
    <row r="142" spans="1:65" s="29" customFormat="1">
      <c r="A142" s="459"/>
      <c r="B142" s="273">
        <f t="shared" si="47"/>
        <v>2064</v>
      </c>
      <c r="C142" s="274">
        <f t="shared" ca="1" si="46"/>
        <v>0</v>
      </c>
      <c r="D142" s="311" t="str">
        <f t="shared" ref="D142:M151" si="66">IF(D$101="","",IF($B142&gt;$B$18,"",IF(AND($B142&gt;=D$100,$B142-D$100&lt;$B$22),D$101/$B$22,"")))</f>
        <v/>
      </c>
      <c r="E142" s="311" t="str">
        <f t="shared" si="66"/>
        <v/>
      </c>
      <c r="F142" s="311" t="str">
        <f t="shared" si="66"/>
        <v/>
      </c>
      <c r="G142" s="311" t="str">
        <f t="shared" si="66"/>
        <v/>
      </c>
      <c r="H142" s="311" t="str">
        <f t="shared" si="66"/>
        <v/>
      </c>
      <c r="I142" s="311" t="str">
        <f t="shared" si="66"/>
        <v/>
      </c>
      <c r="J142" s="311" t="str">
        <f t="shared" si="66"/>
        <v/>
      </c>
      <c r="K142" s="311" t="str">
        <f t="shared" si="66"/>
        <v/>
      </c>
      <c r="L142" s="311" t="str">
        <f t="shared" si="66"/>
        <v/>
      </c>
      <c r="M142" s="311" t="str">
        <f t="shared" si="66"/>
        <v/>
      </c>
      <c r="N142" s="311" t="str">
        <f t="shared" ref="N142:W151" si="67">IF(N$101="","",IF($B142&gt;$B$18,"",IF(AND($B142&gt;=N$100,$B142-N$100&lt;$B$22),N$101/$B$22,"")))</f>
        <v/>
      </c>
      <c r="O142" s="311">
        <f t="shared" si="67"/>
        <v>0</v>
      </c>
      <c r="P142" s="311">
        <f t="shared" si="67"/>
        <v>0</v>
      </c>
      <c r="Q142" s="311">
        <f t="shared" si="67"/>
        <v>0</v>
      </c>
      <c r="R142" s="311">
        <f t="shared" si="67"/>
        <v>0</v>
      </c>
      <c r="S142" s="311">
        <f t="shared" si="67"/>
        <v>0</v>
      </c>
      <c r="T142" s="311">
        <f t="shared" si="67"/>
        <v>0</v>
      </c>
      <c r="U142" s="311">
        <f t="shared" si="67"/>
        <v>0</v>
      </c>
      <c r="V142" s="311">
        <f t="shared" si="67"/>
        <v>0</v>
      </c>
      <c r="W142" s="311">
        <f t="shared" si="67"/>
        <v>0</v>
      </c>
      <c r="X142" s="311">
        <f t="shared" ref="X142:AG151" si="68">IF(X$101="","",IF($B142&gt;$B$18,"",IF(AND($B142&gt;=X$100,$B142-X$100&lt;$B$22),X$101/$B$22,"")))</f>
        <v>0</v>
      </c>
      <c r="Y142" s="311">
        <f t="shared" si="68"/>
        <v>0</v>
      </c>
      <c r="Z142" s="311">
        <f t="shared" si="68"/>
        <v>0</v>
      </c>
      <c r="AA142" s="311">
        <f t="shared" si="68"/>
        <v>0</v>
      </c>
      <c r="AB142" s="311">
        <f t="shared" si="68"/>
        <v>0</v>
      </c>
      <c r="AC142" s="311">
        <f t="shared" si="68"/>
        <v>0</v>
      </c>
      <c r="AD142" s="311">
        <f t="shared" si="68"/>
        <v>0</v>
      </c>
      <c r="AE142" s="311">
        <f t="shared" si="68"/>
        <v>0</v>
      </c>
      <c r="AF142" s="311">
        <f t="shared" si="68"/>
        <v>0</v>
      </c>
      <c r="AG142" s="311">
        <f t="shared" si="68"/>
        <v>0</v>
      </c>
      <c r="AH142" s="311">
        <f t="shared" ref="AH142:AQ151" si="69">IF(AH$101="","",IF($B142&gt;$B$18,"",IF(AND($B142&gt;=AH$100,$B142-AH$100&lt;$B$22),AH$101/$B$22,"")))</f>
        <v>0</v>
      </c>
      <c r="AI142" s="311">
        <f t="shared" si="69"/>
        <v>0</v>
      </c>
      <c r="AJ142" s="311">
        <f t="shared" si="69"/>
        <v>0</v>
      </c>
      <c r="AK142" s="311">
        <f t="shared" si="69"/>
        <v>0</v>
      </c>
      <c r="AL142" s="311">
        <f t="shared" si="69"/>
        <v>0</v>
      </c>
      <c r="AM142" s="311">
        <f t="shared" si="69"/>
        <v>0</v>
      </c>
      <c r="AN142" s="311">
        <f t="shared" si="69"/>
        <v>0</v>
      </c>
      <c r="AO142" s="311">
        <f t="shared" si="69"/>
        <v>0</v>
      </c>
      <c r="AP142" s="311">
        <f t="shared" si="69"/>
        <v>0</v>
      </c>
      <c r="AQ142" s="311">
        <f t="shared" si="69"/>
        <v>0</v>
      </c>
      <c r="AR142" s="311">
        <f t="shared" ref="AR142:BA151" si="70">IF(AR$101="","",IF($B142&gt;$B$18,"",IF(AND($B142&gt;=AR$100,$B142-AR$100&lt;$B$22),AR$101/$B$22,"")))</f>
        <v>0</v>
      </c>
      <c r="AS142" s="311" t="str">
        <f t="shared" si="70"/>
        <v/>
      </c>
      <c r="AT142" s="311" t="str">
        <f t="shared" si="70"/>
        <v/>
      </c>
      <c r="AU142" s="311" t="str">
        <f t="shared" si="70"/>
        <v/>
      </c>
      <c r="AV142" s="311" t="str">
        <f t="shared" si="70"/>
        <v/>
      </c>
      <c r="AW142" s="311" t="str">
        <f t="shared" si="70"/>
        <v/>
      </c>
      <c r="AX142" s="311" t="str">
        <f t="shared" si="70"/>
        <v/>
      </c>
      <c r="AY142" s="311" t="str">
        <f t="shared" si="70"/>
        <v/>
      </c>
      <c r="AZ142" s="311" t="str">
        <f t="shared" si="70"/>
        <v/>
      </c>
      <c r="BA142" s="311" t="str">
        <f t="shared" si="70"/>
        <v/>
      </c>
      <c r="BB142" s="311" t="str">
        <f t="shared" ref="BB142:BM151" si="71">IF(BB$101="","",IF($B142&gt;$B$18,"",IF(AND($B142&gt;=BB$100,$B142-BB$100&lt;$B$22),BB$101/$B$22,"")))</f>
        <v/>
      </c>
      <c r="BC142" s="311" t="str">
        <f t="shared" si="71"/>
        <v/>
      </c>
      <c r="BD142" s="311" t="str">
        <f t="shared" si="71"/>
        <v/>
      </c>
      <c r="BE142" s="311" t="str">
        <f t="shared" si="71"/>
        <v/>
      </c>
      <c r="BF142" s="311" t="str">
        <f t="shared" si="71"/>
        <v/>
      </c>
      <c r="BG142" s="311" t="str">
        <f t="shared" si="71"/>
        <v/>
      </c>
      <c r="BH142" s="311" t="str">
        <f t="shared" si="71"/>
        <v/>
      </c>
      <c r="BI142" s="311" t="str">
        <f t="shared" si="71"/>
        <v/>
      </c>
      <c r="BJ142" s="311" t="str">
        <f t="shared" si="71"/>
        <v/>
      </c>
      <c r="BK142" s="311" t="str">
        <f t="shared" si="71"/>
        <v/>
      </c>
      <c r="BL142" s="311" t="str">
        <f t="shared" si="71"/>
        <v/>
      </c>
      <c r="BM142" s="311" t="str">
        <f t="shared" si="71"/>
        <v/>
      </c>
    </row>
    <row r="143" spans="1:65" s="29" customFormat="1">
      <c r="A143" s="459"/>
      <c r="B143" s="273">
        <f t="shared" si="47"/>
        <v>2065</v>
      </c>
      <c r="C143" s="274">
        <f t="shared" ca="1" si="46"/>
        <v>0</v>
      </c>
      <c r="D143" s="311" t="str">
        <f t="shared" si="66"/>
        <v/>
      </c>
      <c r="E143" s="311" t="str">
        <f t="shared" si="66"/>
        <v/>
      </c>
      <c r="F143" s="311" t="str">
        <f t="shared" si="66"/>
        <v/>
      </c>
      <c r="G143" s="311" t="str">
        <f t="shared" si="66"/>
        <v/>
      </c>
      <c r="H143" s="311" t="str">
        <f t="shared" si="66"/>
        <v/>
      </c>
      <c r="I143" s="311" t="str">
        <f t="shared" si="66"/>
        <v/>
      </c>
      <c r="J143" s="311" t="str">
        <f t="shared" si="66"/>
        <v/>
      </c>
      <c r="K143" s="311" t="str">
        <f t="shared" si="66"/>
        <v/>
      </c>
      <c r="L143" s="311" t="str">
        <f t="shared" si="66"/>
        <v/>
      </c>
      <c r="M143" s="311" t="str">
        <f t="shared" si="66"/>
        <v/>
      </c>
      <c r="N143" s="311" t="str">
        <f t="shared" si="67"/>
        <v/>
      </c>
      <c r="O143" s="311" t="str">
        <f t="shared" si="67"/>
        <v/>
      </c>
      <c r="P143" s="311">
        <f t="shared" si="67"/>
        <v>0</v>
      </c>
      <c r="Q143" s="311">
        <f t="shared" si="67"/>
        <v>0</v>
      </c>
      <c r="R143" s="311">
        <f t="shared" si="67"/>
        <v>0</v>
      </c>
      <c r="S143" s="311">
        <f t="shared" si="67"/>
        <v>0</v>
      </c>
      <c r="T143" s="311">
        <f t="shared" si="67"/>
        <v>0</v>
      </c>
      <c r="U143" s="311">
        <f t="shared" si="67"/>
        <v>0</v>
      </c>
      <c r="V143" s="311">
        <f t="shared" si="67"/>
        <v>0</v>
      </c>
      <c r="W143" s="311">
        <f t="shared" si="67"/>
        <v>0</v>
      </c>
      <c r="X143" s="311">
        <f t="shared" si="68"/>
        <v>0</v>
      </c>
      <c r="Y143" s="311">
        <f t="shared" si="68"/>
        <v>0</v>
      </c>
      <c r="Z143" s="311">
        <f t="shared" si="68"/>
        <v>0</v>
      </c>
      <c r="AA143" s="311">
        <f t="shared" si="68"/>
        <v>0</v>
      </c>
      <c r="AB143" s="311">
        <f t="shared" si="68"/>
        <v>0</v>
      </c>
      <c r="AC143" s="311">
        <f t="shared" si="68"/>
        <v>0</v>
      </c>
      <c r="AD143" s="311">
        <f t="shared" si="68"/>
        <v>0</v>
      </c>
      <c r="AE143" s="311">
        <f t="shared" si="68"/>
        <v>0</v>
      </c>
      <c r="AF143" s="311">
        <f t="shared" si="68"/>
        <v>0</v>
      </c>
      <c r="AG143" s="311">
        <f t="shared" si="68"/>
        <v>0</v>
      </c>
      <c r="AH143" s="311">
        <f t="shared" si="69"/>
        <v>0</v>
      </c>
      <c r="AI143" s="311">
        <f t="shared" si="69"/>
        <v>0</v>
      </c>
      <c r="AJ143" s="311">
        <f t="shared" si="69"/>
        <v>0</v>
      </c>
      <c r="AK143" s="311">
        <f t="shared" si="69"/>
        <v>0</v>
      </c>
      <c r="AL143" s="311">
        <f t="shared" si="69"/>
        <v>0</v>
      </c>
      <c r="AM143" s="311">
        <f t="shared" si="69"/>
        <v>0</v>
      </c>
      <c r="AN143" s="311">
        <f t="shared" si="69"/>
        <v>0</v>
      </c>
      <c r="AO143" s="311">
        <f t="shared" si="69"/>
        <v>0</v>
      </c>
      <c r="AP143" s="311">
        <f t="shared" si="69"/>
        <v>0</v>
      </c>
      <c r="AQ143" s="311">
        <f t="shared" si="69"/>
        <v>0</v>
      </c>
      <c r="AR143" s="311">
        <f t="shared" si="70"/>
        <v>0</v>
      </c>
      <c r="AS143" s="311">
        <f t="shared" si="70"/>
        <v>0</v>
      </c>
      <c r="AT143" s="311" t="str">
        <f t="shared" si="70"/>
        <v/>
      </c>
      <c r="AU143" s="311" t="str">
        <f t="shared" si="70"/>
        <v/>
      </c>
      <c r="AV143" s="311" t="str">
        <f t="shared" si="70"/>
        <v/>
      </c>
      <c r="AW143" s="311" t="str">
        <f t="shared" si="70"/>
        <v/>
      </c>
      <c r="AX143" s="311" t="str">
        <f t="shared" si="70"/>
        <v/>
      </c>
      <c r="AY143" s="311" t="str">
        <f t="shared" si="70"/>
        <v/>
      </c>
      <c r="AZ143" s="311" t="str">
        <f t="shared" si="70"/>
        <v/>
      </c>
      <c r="BA143" s="311" t="str">
        <f t="shared" si="70"/>
        <v/>
      </c>
      <c r="BB143" s="311" t="str">
        <f t="shared" si="71"/>
        <v/>
      </c>
      <c r="BC143" s="311" t="str">
        <f t="shared" si="71"/>
        <v/>
      </c>
      <c r="BD143" s="311" t="str">
        <f t="shared" si="71"/>
        <v/>
      </c>
      <c r="BE143" s="311" t="str">
        <f t="shared" si="71"/>
        <v/>
      </c>
      <c r="BF143" s="311" t="str">
        <f t="shared" si="71"/>
        <v/>
      </c>
      <c r="BG143" s="311" t="str">
        <f t="shared" si="71"/>
        <v/>
      </c>
      <c r="BH143" s="311" t="str">
        <f t="shared" si="71"/>
        <v/>
      </c>
      <c r="BI143" s="311" t="str">
        <f t="shared" si="71"/>
        <v/>
      </c>
      <c r="BJ143" s="311" t="str">
        <f t="shared" si="71"/>
        <v/>
      </c>
      <c r="BK143" s="311" t="str">
        <f t="shared" si="71"/>
        <v/>
      </c>
      <c r="BL143" s="311" t="str">
        <f t="shared" si="71"/>
        <v/>
      </c>
      <c r="BM143" s="311" t="str">
        <f t="shared" si="71"/>
        <v/>
      </c>
    </row>
    <row r="144" spans="1:65" s="29" customFormat="1">
      <c r="A144" s="459"/>
      <c r="B144" s="273">
        <f t="shared" si="47"/>
        <v>2066</v>
      </c>
      <c r="C144" s="274">
        <f t="shared" ca="1" si="46"/>
        <v>0</v>
      </c>
      <c r="D144" s="311" t="str">
        <f t="shared" si="66"/>
        <v/>
      </c>
      <c r="E144" s="311" t="str">
        <f t="shared" si="66"/>
        <v/>
      </c>
      <c r="F144" s="311" t="str">
        <f t="shared" si="66"/>
        <v/>
      </c>
      <c r="G144" s="311" t="str">
        <f t="shared" si="66"/>
        <v/>
      </c>
      <c r="H144" s="311" t="str">
        <f t="shared" si="66"/>
        <v/>
      </c>
      <c r="I144" s="311" t="str">
        <f t="shared" si="66"/>
        <v/>
      </c>
      <c r="J144" s="311" t="str">
        <f t="shared" si="66"/>
        <v/>
      </c>
      <c r="K144" s="311" t="str">
        <f t="shared" si="66"/>
        <v/>
      </c>
      <c r="L144" s="311" t="str">
        <f t="shared" si="66"/>
        <v/>
      </c>
      <c r="M144" s="311" t="str">
        <f t="shared" si="66"/>
        <v/>
      </c>
      <c r="N144" s="311" t="str">
        <f t="shared" si="67"/>
        <v/>
      </c>
      <c r="O144" s="311" t="str">
        <f t="shared" si="67"/>
        <v/>
      </c>
      <c r="P144" s="311" t="str">
        <f t="shared" si="67"/>
        <v/>
      </c>
      <c r="Q144" s="311">
        <f t="shared" si="67"/>
        <v>0</v>
      </c>
      <c r="R144" s="311">
        <f t="shared" si="67"/>
        <v>0</v>
      </c>
      <c r="S144" s="311">
        <f t="shared" si="67"/>
        <v>0</v>
      </c>
      <c r="T144" s="311">
        <f t="shared" si="67"/>
        <v>0</v>
      </c>
      <c r="U144" s="311">
        <f t="shared" si="67"/>
        <v>0</v>
      </c>
      <c r="V144" s="311">
        <f t="shared" si="67"/>
        <v>0</v>
      </c>
      <c r="W144" s="311">
        <f t="shared" si="67"/>
        <v>0</v>
      </c>
      <c r="X144" s="311">
        <f t="shared" si="68"/>
        <v>0</v>
      </c>
      <c r="Y144" s="311">
        <f t="shared" si="68"/>
        <v>0</v>
      </c>
      <c r="Z144" s="311">
        <f t="shared" si="68"/>
        <v>0</v>
      </c>
      <c r="AA144" s="311">
        <f t="shared" si="68"/>
        <v>0</v>
      </c>
      <c r="AB144" s="311">
        <f t="shared" si="68"/>
        <v>0</v>
      </c>
      <c r="AC144" s="311">
        <f t="shared" si="68"/>
        <v>0</v>
      </c>
      <c r="AD144" s="311">
        <f t="shared" si="68"/>
        <v>0</v>
      </c>
      <c r="AE144" s="311">
        <f t="shared" si="68"/>
        <v>0</v>
      </c>
      <c r="AF144" s="311">
        <f t="shared" si="68"/>
        <v>0</v>
      </c>
      <c r="AG144" s="311">
        <f t="shared" si="68"/>
        <v>0</v>
      </c>
      <c r="AH144" s="311">
        <f t="shared" si="69"/>
        <v>0</v>
      </c>
      <c r="AI144" s="311">
        <f t="shared" si="69"/>
        <v>0</v>
      </c>
      <c r="AJ144" s="311">
        <f t="shared" si="69"/>
        <v>0</v>
      </c>
      <c r="AK144" s="311">
        <f t="shared" si="69"/>
        <v>0</v>
      </c>
      <c r="AL144" s="311">
        <f t="shared" si="69"/>
        <v>0</v>
      </c>
      <c r="AM144" s="311">
        <f t="shared" si="69"/>
        <v>0</v>
      </c>
      <c r="AN144" s="311">
        <f t="shared" si="69"/>
        <v>0</v>
      </c>
      <c r="AO144" s="311">
        <f t="shared" si="69"/>
        <v>0</v>
      </c>
      <c r="AP144" s="311">
        <f t="shared" si="69"/>
        <v>0</v>
      </c>
      <c r="AQ144" s="311">
        <f t="shared" si="69"/>
        <v>0</v>
      </c>
      <c r="AR144" s="311">
        <f t="shared" si="70"/>
        <v>0</v>
      </c>
      <c r="AS144" s="311">
        <f t="shared" si="70"/>
        <v>0</v>
      </c>
      <c r="AT144" s="311">
        <f t="shared" si="70"/>
        <v>0</v>
      </c>
      <c r="AU144" s="311" t="str">
        <f t="shared" si="70"/>
        <v/>
      </c>
      <c r="AV144" s="311" t="str">
        <f t="shared" si="70"/>
        <v/>
      </c>
      <c r="AW144" s="311" t="str">
        <f t="shared" si="70"/>
        <v/>
      </c>
      <c r="AX144" s="311" t="str">
        <f t="shared" si="70"/>
        <v/>
      </c>
      <c r="AY144" s="311" t="str">
        <f t="shared" si="70"/>
        <v/>
      </c>
      <c r="AZ144" s="311" t="str">
        <f t="shared" si="70"/>
        <v/>
      </c>
      <c r="BA144" s="311" t="str">
        <f t="shared" si="70"/>
        <v/>
      </c>
      <c r="BB144" s="311" t="str">
        <f t="shared" si="71"/>
        <v/>
      </c>
      <c r="BC144" s="311" t="str">
        <f t="shared" si="71"/>
        <v/>
      </c>
      <c r="BD144" s="311" t="str">
        <f t="shared" si="71"/>
        <v/>
      </c>
      <c r="BE144" s="311" t="str">
        <f t="shared" si="71"/>
        <v/>
      </c>
      <c r="BF144" s="311" t="str">
        <f t="shared" si="71"/>
        <v/>
      </c>
      <c r="BG144" s="311" t="str">
        <f t="shared" si="71"/>
        <v/>
      </c>
      <c r="BH144" s="311" t="str">
        <f t="shared" si="71"/>
        <v/>
      </c>
      <c r="BI144" s="311" t="str">
        <f t="shared" si="71"/>
        <v/>
      </c>
      <c r="BJ144" s="311" t="str">
        <f t="shared" si="71"/>
        <v/>
      </c>
      <c r="BK144" s="311" t="str">
        <f t="shared" si="71"/>
        <v/>
      </c>
      <c r="BL144" s="311" t="str">
        <f t="shared" si="71"/>
        <v/>
      </c>
      <c r="BM144" s="311" t="str">
        <f t="shared" si="71"/>
        <v/>
      </c>
    </row>
    <row r="145" spans="1:65" s="29" customFormat="1">
      <c r="A145" s="459"/>
      <c r="B145" s="273">
        <f t="shared" si="47"/>
        <v>2067</v>
      </c>
      <c r="C145" s="274">
        <f t="shared" ca="1" si="46"/>
        <v>0</v>
      </c>
      <c r="D145" s="311" t="str">
        <f t="shared" si="66"/>
        <v/>
      </c>
      <c r="E145" s="311" t="str">
        <f t="shared" si="66"/>
        <v/>
      </c>
      <c r="F145" s="311" t="str">
        <f t="shared" si="66"/>
        <v/>
      </c>
      <c r="G145" s="311" t="str">
        <f t="shared" si="66"/>
        <v/>
      </c>
      <c r="H145" s="311" t="str">
        <f t="shared" si="66"/>
        <v/>
      </c>
      <c r="I145" s="311" t="str">
        <f t="shared" si="66"/>
        <v/>
      </c>
      <c r="J145" s="311" t="str">
        <f t="shared" si="66"/>
        <v/>
      </c>
      <c r="K145" s="311" t="str">
        <f t="shared" si="66"/>
        <v/>
      </c>
      <c r="L145" s="311" t="str">
        <f t="shared" si="66"/>
        <v/>
      </c>
      <c r="M145" s="311" t="str">
        <f t="shared" si="66"/>
        <v/>
      </c>
      <c r="N145" s="311" t="str">
        <f t="shared" si="67"/>
        <v/>
      </c>
      <c r="O145" s="311" t="str">
        <f t="shared" si="67"/>
        <v/>
      </c>
      <c r="P145" s="311" t="str">
        <f t="shared" si="67"/>
        <v/>
      </c>
      <c r="Q145" s="311" t="str">
        <f t="shared" si="67"/>
        <v/>
      </c>
      <c r="R145" s="311">
        <f t="shared" si="67"/>
        <v>0</v>
      </c>
      <c r="S145" s="311">
        <f t="shared" si="67"/>
        <v>0</v>
      </c>
      <c r="T145" s="311">
        <f t="shared" si="67"/>
        <v>0</v>
      </c>
      <c r="U145" s="311">
        <f t="shared" si="67"/>
        <v>0</v>
      </c>
      <c r="V145" s="311">
        <f t="shared" si="67"/>
        <v>0</v>
      </c>
      <c r="W145" s="311">
        <f t="shared" si="67"/>
        <v>0</v>
      </c>
      <c r="X145" s="311">
        <f t="shared" si="68"/>
        <v>0</v>
      </c>
      <c r="Y145" s="311">
        <f t="shared" si="68"/>
        <v>0</v>
      </c>
      <c r="Z145" s="311">
        <f t="shared" si="68"/>
        <v>0</v>
      </c>
      <c r="AA145" s="311">
        <f t="shared" si="68"/>
        <v>0</v>
      </c>
      <c r="AB145" s="311">
        <f t="shared" si="68"/>
        <v>0</v>
      </c>
      <c r="AC145" s="311">
        <f t="shared" si="68"/>
        <v>0</v>
      </c>
      <c r="AD145" s="311">
        <f t="shared" si="68"/>
        <v>0</v>
      </c>
      <c r="AE145" s="311">
        <f t="shared" si="68"/>
        <v>0</v>
      </c>
      <c r="AF145" s="311">
        <f t="shared" si="68"/>
        <v>0</v>
      </c>
      <c r="AG145" s="311">
        <f t="shared" si="68"/>
        <v>0</v>
      </c>
      <c r="AH145" s="311">
        <f t="shared" si="69"/>
        <v>0</v>
      </c>
      <c r="AI145" s="311">
        <f t="shared" si="69"/>
        <v>0</v>
      </c>
      <c r="AJ145" s="311">
        <f t="shared" si="69"/>
        <v>0</v>
      </c>
      <c r="AK145" s="311">
        <f t="shared" si="69"/>
        <v>0</v>
      </c>
      <c r="AL145" s="311">
        <f t="shared" si="69"/>
        <v>0</v>
      </c>
      <c r="AM145" s="311">
        <f t="shared" si="69"/>
        <v>0</v>
      </c>
      <c r="AN145" s="311">
        <f t="shared" si="69"/>
        <v>0</v>
      </c>
      <c r="AO145" s="311">
        <f t="shared" si="69"/>
        <v>0</v>
      </c>
      <c r="AP145" s="311">
        <f t="shared" si="69"/>
        <v>0</v>
      </c>
      <c r="AQ145" s="311">
        <f t="shared" si="69"/>
        <v>0</v>
      </c>
      <c r="AR145" s="311">
        <f t="shared" si="70"/>
        <v>0</v>
      </c>
      <c r="AS145" s="311">
        <f t="shared" si="70"/>
        <v>0</v>
      </c>
      <c r="AT145" s="311">
        <f t="shared" si="70"/>
        <v>0</v>
      </c>
      <c r="AU145" s="311">
        <f t="shared" si="70"/>
        <v>0</v>
      </c>
      <c r="AV145" s="311" t="str">
        <f t="shared" si="70"/>
        <v/>
      </c>
      <c r="AW145" s="311" t="str">
        <f t="shared" si="70"/>
        <v/>
      </c>
      <c r="AX145" s="311" t="str">
        <f t="shared" si="70"/>
        <v/>
      </c>
      <c r="AY145" s="311" t="str">
        <f t="shared" si="70"/>
        <v/>
      </c>
      <c r="AZ145" s="311" t="str">
        <f t="shared" si="70"/>
        <v/>
      </c>
      <c r="BA145" s="311" t="str">
        <f t="shared" si="70"/>
        <v/>
      </c>
      <c r="BB145" s="311" t="str">
        <f t="shared" si="71"/>
        <v/>
      </c>
      <c r="BC145" s="311" t="str">
        <f t="shared" si="71"/>
        <v/>
      </c>
      <c r="BD145" s="311" t="str">
        <f t="shared" si="71"/>
        <v/>
      </c>
      <c r="BE145" s="311" t="str">
        <f t="shared" si="71"/>
        <v/>
      </c>
      <c r="BF145" s="311" t="str">
        <f t="shared" si="71"/>
        <v/>
      </c>
      <c r="BG145" s="311" t="str">
        <f t="shared" si="71"/>
        <v/>
      </c>
      <c r="BH145" s="311" t="str">
        <f t="shared" si="71"/>
        <v/>
      </c>
      <c r="BI145" s="311" t="str">
        <f t="shared" si="71"/>
        <v/>
      </c>
      <c r="BJ145" s="311" t="str">
        <f t="shared" si="71"/>
        <v/>
      </c>
      <c r="BK145" s="311" t="str">
        <f t="shared" si="71"/>
        <v/>
      </c>
      <c r="BL145" s="311" t="str">
        <f t="shared" si="71"/>
        <v/>
      </c>
      <c r="BM145" s="311" t="str">
        <f t="shared" si="71"/>
        <v/>
      </c>
    </row>
    <row r="146" spans="1:65" s="29" customFormat="1">
      <c r="A146" s="459"/>
      <c r="B146" s="273">
        <f t="shared" si="47"/>
        <v>2068</v>
      </c>
      <c r="C146" s="274">
        <f t="shared" ca="1" si="46"/>
        <v>0</v>
      </c>
      <c r="D146" s="311" t="str">
        <f t="shared" si="66"/>
        <v/>
      </c>
      <c r="E146" s="311" t="str">
        <f t="shared" si="66"/>
        <v/>
      </c>
      <c r="F146" s="311" t="str">
        <f t="shared" si="66"/>
        <v/>
      </c>
      <c r="G146" s="311" t="str">
        <f t="shared" si="66"/>
        <v/>
      </c>
      <c r="H146" s="311" t="str">
        <f t="shared" si="66"/>
        <v/>
      </c>
      <c r="I146" s="311" t="str">
        <f t="shared" si="66"/>
        <v/>
      </c>
      <c r="J146" s="311" t="str">
        <f t="shared" si="66"/>
        <v/>
      </c>
      <c r="K146" s="311" t="str">
        <f t="shared" si="66"/>
        <v/>
      </c>
      <c r="L146" s="311" t="str">
        <f t="shared" si="66"/>
        <v/>
      </c>
      <c r="M146" s="311" t="str">
        <f t="shared" si="66"/>
        <v/>
      </c>
      <c r="N146" s="311" t="str">
        <f t="shared" si="67"/>
        <v/>
      </c>
      <c r="O146" s="311" t="str">
        <f t="shared" si="67"/>
        <v/>
      </c>
      <c r="P146" s="311" t="str">
        <f t="shared" si="67"/>
        <v/>
      </c>
      <c r="Q146" s="311" t="str">
        <f t="shared" si="67"/>
        <v/>
      </c>
      <c r="R146" s="311" t="str">
        <f t="shared" si="67"/>
        <v/>
      </c>
      <c r="S146" s="311">
        <f t="shared" si="67"/>
        <v>0</v>
      </c>
      <c r="T146" s="311">
        <f t="shared" si="67"/>
        <v>0</v>
      </c>
      <c r="U146" s="311">
        <f t="shared" si="67"/>
        <v>0</v>
      </c>
      <c r="V146" s="311">
        <f t="shared" si="67"/>
        <v>0</v>
      </c>
      <c r="W146" s="311">
        <f t="shared" si="67"/>
        <v>0</v>
      </c>
      <c r="X146" s="311">
        <f t="shared" si="68"/>
        <v>0</v>
      </c>
      <c r="Y146" s="311">
        <f t="shared" si="68"/>
        <v>0</v>
      </c>
      <c r="Z146" s="311">
        <f t="shared" si="68"/>
        <v>0</v>
      </c>
      <c r="AA146" s="311">
        <f t="shared" si="68"/>
        <v>0</v>
      </c>
      <c r="AB146" s="311">
        <f t="shared" si="68"/>
        <v>0</v>
      </c>
      <c r="AC146" s="311">
        <f t="shared" si="68"/>
        <v>0</v>
      </c>
      <c r="AD146" s="311">
        <f t="shared" si="68"/>
        <v>0</v>
      </c>
      <c r="AE146" s="311">
        <f t="shared" si="68"/>
        <v>0</v>
      </c>
      <c r="AF146" s="311">
        <f t="shared" si="68"/>
        <v>0</v>
      </c>
      <c r="AG146" s="311">
        <f t="shared" si="68"/>
        <v>0</v>
      </c>
      <c r="AH146" s="311">
        <f t="shared" si="69"/>
        <v>0</v>
      </c>
      <c r="AI146" s="311">
        <f t="shared" si="69"/>
        <v>0</v>
      </c>
      <c r="AJ146" s="311">
        <f t="shared" si="69"/>
        <v>0</v>
      </c>
      <c r="AK146" s="311">
        <f t="shared" si="69"/>
        <v>0</v>
      </c>
      <c r="AL146" s="311">
        <f t="shared" si="69"/>
        <v>0</v>
      </c>
      <c r="AM146" s="311">
        <f t="shared" si="69"/>
        <v>0</v>
      </c>
      <c r="AN146" s="311">
        <f t="shared" si="69"/>
        <v>0</v>
      </c>
      <c r="AO146" s="311">
        <f t="shared" si="69"/>
        <v>0</v>
      </c>
      <c r="AP146" s="311">
        <f t="shared" si="69"/>
        <v>0</v>
      </c>
      <c r="AQ146" s="311">
        <f t="shared" si="69"/>
        <v>0</v>
      </c>
      <c r="AR146" s="311">
        <f t="shared" si="70"/>
        <v>0</v>
      </c>
      <c r="AS146" s="311">
        <f t="shared" si="70"/>
        <v>0</v>
      </c>
      <c r="AT146" s="311">
        <f t="shared" si="70"/>
        <v>0</v>
      </c>
      <c r="AU146" s="311">
        <f t="shared" si="70"/>
        <v>0</v>
      </c>
      <c r="AV146" s="311">
        <f t="shared" si="70"/>
        <v>0</v>
      </c>
      <c r="AW146" s="311" t="str">
        <f t="shared" si="70"/>
        <v/>
      </c>
      <c r="AX146" s="311" t="str">
        <f t="shared" si="70"/>
        <v/>
      </c>
      <c r="AY146" s="311" t="str">
        <f t="shared" si="70"/>
        <v/>
      </c>
      <c r="AZ146" s="311" t="str">
        <f t="shared" si="70"/>
        <v/>
      </c>
      <c r="BA146" s="311" t="str">
        <f t="shared" si="70"/>
        <v/>
      </c>
      <c r="BB146" s="311" t="str">
        <f t="shared" si="71"/>
        <v/>
      </c>
      <c r="BC146" s="311" t="str">
        <f t="shared" si="71"/>
        <v/>
      </c>
      <c r="BD146" s="311" t="str">
        <f t="shared" si="71"/>
        <v/>
      </c>
      <c r="BE146" s="311" t="str">
        <f t="shared" si="71"/>
        <v/>
      </c>
      <c r="BF146" s="311" t="str">
        <f t="shared" si="71"/>
        <v/>
      </c>
      <c r="BG146" s="311" t="str">
        <f t="shared" si="71"/>
        <v/>
      </c>
      <c r="BH146" s="311" t="str">
        <f t="shared" si="71"/>
        <v/>
      </c>
      <c r="BI146" s="311" t="str">
        <f t="shared" si="71"/>
        <v/>
      </c>
      <c r="BJ146" s="311" t="str">
        <f t="shared" si="71"/>
        <v/>
      </c>
      <c r="BK146" s="311" t="str">
        <f t="shared" si="71"/>
        <v/>
      </c>
      <c r="BL146" s="311" t="str">
        <f t="shared" si="71"/>
        <v/>
      </c>
      <c r="BM146" s="311" t="str">
        <f t="shared" si="71"/>
        <v/>
      </c>
    </row>
    <row r="147" spans="1:65" s="29" customFormat="1">
      <c r="A147" s="459"/>
      <c r="B147" s="273">
        <f t="shared" si="47"/>
        <v>2069</v>
      </c>
      <c r="C147" s="274">
        <f t="shared" ca="1" si="46"/>
        <v>0</v>
      </c>
      <c r="D147" s="311" t="str">
        <f t="shared" si="66"/>
        <v/>
      </c>
      <c r="E147" s="311" t="str">
        <f t="shared" si="66"/>
        <v/>
      </c>
      <c r="F147" s="311" t="str">
        <f t="shared" si="66"/>
        <v/>
      </c>
      <c r="G147" s="311" t="str">
        <f t="shared" si="66"/>
        <v/>
      </c>
      <c r="H147" s="311" t="str">
        <f t="shared" si="66"/>
        <v/>
      </c>
      <c r="I147" s="311" t="str">
        <f t="shared" si="66"/>
        <v/>
      </c>
      <c r="J147" s="311" t="str">
        <f t="shared" si="66"/>
        <v/>
      </c>
      <c r="K147" s="311" t="str">
        <f t="shared" si="66"/>
        <v/>
      </c>
      <c r="L147" s="311" t="str">
        <f t="shared" si="66"/>
        <v/>
      </c>
      <c r="M147" s="311" t="str">
        <f t="shared" si="66"/>
        <v/>
      </c>
      <c r="N147" s="311" t="str">
        <f t="shared" si="67"/>
        <v/>
      </c>
      <c r="O147" s="311" t="str">
        <f t="shared" si="67"/>
        <v/>
      </c>
      <c r="P147" s="311" t="str">
        <f t="shared" si="67"/>
        <v/>
      </c>
      <c r="Q147" s="311" t="str">
        <f t="shared" si="67"/>
        <v/>
      </c>
      <c r="R147" s="311" t="str">
        <f t="shared" si="67"/>
        <v/>
      </c>
      <c r="S147" s="311" t="str">
        <f t="shared" si="67"/>
        <v/>
      </c>
      <c r="T147" s="311">
        <f t="shared" si="67"/>
        <v>0</v>
      </c>
      <c r="U147" s="311">
        <f t="shared" si="67"/>
        <v>0</v>
      </c>
      <c r="V147" s="311">
        <f t="shared" si="67"/>
        <v>0</v>
      </c>
      <c r="W147" s="311">
        <f t="shared" si="67"/>
        <v>0</v>
      </c>
      <c r="X147" s="311">
        <f t="shared" si="68"/>
        <v>0</v>
      </c>
      <c r="Y147" s="311">
        <f t="shared" si="68"/>
        <v>0</v>
      </c>
      <c r="Z147" s="311">
        <f t="shared" si="68"/>
        <v>0</v>
      </c>
      <c r="AA147" s="311">
        <f t="shared" si="68"/>
        <v>0</v>
      </c>
      <c r="AB147" s="311">
        <f t="shared" si="68"/>
        <v>0</v>
      </c>
      <c r="AC147" s="311">
        <f t="shared" si="68"/>
        <v>0</v>
      </c>
      <c r="AD147" s="311">
        <f t="shared" si="68"/>
        <v>0</v>
      </c>
      <c r="AE147" s="311">
        <f t="shared" si="68"/>
        <v>0</v>
      </c>
      <c r="AF147" s="311">
        <f t="shared" si="68"/>
        <v>0</v>
      </c>
      <c r="AG147" s="311">
        <f t="shared" si="68"/>
        <v>0</v>
      </c>
      <c r="AH147" s="311">
        <f t="shared" si="69"/>
        <v>0</v>
      </c>
      <c r="AI147" s="311">
        <f t="shared" si="69"/>
        <v>0</v>
      </c>
      <c r="AJ147" s="311">
        <f t="shared" si="69"/>
        <v>0</v>
      </c>
      <c r="AK147" s="311">
        <f t="shared" si="69"/>
        <v>0</v>
      </c>
      <c r="AL147" s="311">
        <f t="shared" si="69"/>
        <v>0</v>
      </c>
      <c r="AM147" s="311">
        <f t="shared" si="69"/>
        <v>0</v>
      </c>
      <c r="AN147" s="311">
        <f t="shared" si="69"/>
        <v>0</v>
      </c>
      <c r="AO147" s="311">
        <f t="shared" si="69"/>
        <v>0</v>
      </c>
      <c r="AP147" s="311">
        <f t="shared" si="69"/>
        <v>0</v>
      </c>
      <c r="AQ147" s="311">
        <f t="shared" si="69"/>
        <v>0</v>
      </c>
      <c r="AR147" s="311">
        <f t="shared" si="70"/>
        <v>0</v>
      </c>
      <c r="AS147" s="311">
        <f t="shared" si="70"/>
        <v>0</v>
      </c>
      <c r="AT147" s="311">
        <f t="shared" si="70"/>
        <v>0</v>
      </c>
      <c r="AU147" s="311">
        <f t="shared" si="70"/>
        <v>0</v>
      </c>
      <c r="AV147" s="311">
        <f t="shared" si="70"/>
        <v>0</v>
      </c>
      <c r="AW147" s="311">
        <f t="shared" si="70"/>
        <v>0</v>
      </c>
      <c r="AX147" s="311" t="str">
        <f t="shared" si="70"/>
        <v/>
      </c>
      <c r="AY147" s="311" t="str">
        <f t="shared" si="70"/>
        <v/>
      </c>
      <c r="AZ147" s="311" t="str">
        <f t="shared" si="70"/>
        <v/>
      </c>
      <c r="BA147" s="311" t="str">
        <f t="shared" si="70"/>
        <v/>
      </c>
      <c r="BB147" s="311" t="str">
        <f t="shared" si="71"/>
        <v/>
      </c>
      <c r="BC147" s="311" t="str">
        <f t="shared" si="71"/>
        <v/>
      </c>
      <c r="BD147" s="311" t="str">
        <f t="shared" si="71"/>
        <v/>
      </c>
      <c r="BE147" s="311" t="str">
        <f t="shared" si="71"/>
        <v/>
      </c>
      <c r="BF147" s="311" t="str">
        <f t="shared" si="71"/>
        <v/>
      </c>
      <c r="BG147" s="311" t="str">
        <f t="shared" si="71"/>
        <v/>
      </c>
      <c r="BH147" s="311" t="str">
        <f t="shared" si="71"/>
        <v/>
      </c>
      <c r="BI147" s="311" t="str">
        <f t="shared" si="71"/>
        <v/>
      </c>
      <c r="BJ147" s="311" t="str">
        <f t="shared" si="71"/>
        <v/>
      </c>
      <c r="BK147" s="311" t="str">
        <f t="shared" si="71"/>
        <v/>
      </c>
      <c r="BL147" s="311" t="str">
        <f t="shared" si="71"/>
        <v/>
      </c>
      <c r="BM147" s="311" t="str">
        <f t="shared" si="71"/>
        <v/>
      </c>
    </row>
    <row r="148" spans="1:65" s="29" customFormat="1">
      <c r="A148" s="459"/>
      <c r="B148" s="273">
        <f t="shared" si="47"/>
        <v>2070</v>
      </c>
      <c r="C148" s="274">
        <f t="shared" ca="1" si="46"/>
        <v>0</v>
      </c>
      <c r="D148" s="311" t="str">
        <f t="shared" si="66"/>
        <v/>
      </c>
      <c r="E148" s="311" t="str">
        <f t="shared" si="66"/>
        <v/>
      </c>
      <c r="F148" s="311" t="str">
        <f t="shared" si="66"/>
        <v/>
      </c>
      <c r="G148" s="311" t="str">
        <f t="shared" si="66"/>
        <v/>
      </c>
      <c r="H148" s="311" t="str">
        <f t="shared" si="66"/>
        <v/>
      </c>
      <c r="I148" s="311" t="str">
        <f t="shared" si="66"/>
        <v/>
      </c>
      <c r="J148" s="311" t="str">
        <f t="shared" si="66"/>
        <v/>
      </c>
      <c r="K148" s="311" t="str">
        <f t="shared" si="66"/>
        <v/>
      </c>
      <c r="L148" s="311" t="str">
        <f t="shared" si="66"/>
        <v/>
      </c>
      <c r="M148" s="311" t="str">
        <f t="shared" si="66"/>
        <v/>
      </c>
      <c r="N148" s="311" t="str">
        <f t="shared" si="67"/>
        <v/>
      </c>
      <c r="O148" s="311" t="str">
        <f t="shared" si="67"/>
        <v/>
      </c>
      <c r="P148" s="311" t="str">
        <f t="shared" si="67"/>
        <v/>
      </c>
      <c r="Q148" s="311" t="str">
        <f t="shared" si="67"/>
        <v/>
      </c>
      <c r="R148" s="311" t="str">
        <f t="shared" si="67"/>
        <v/>
      </c>
      <c r="S148" s="311" t="str">
        <f t="shared" si="67"/>
        <v/>
      </c>
      <c r="T148" s="311" t="str">
        <f t="shared" si="67"/>
        <v/>
      </c>
      <c r="U148" s="311">
        <f t="shared" si="67"/>
        <v>0</v>
      </c>
      <c r="V148" s="311">
        <f t="shared" si="67"/>
        <v>0</v>
      </c>
      <c r="W148" s="311">
        <f t="shared" si="67"/>
        <v>0</v>
      </c>
      <c r="X148" s="311">
        <f t="shared" si="68"/>
        <v>0</v>
      </c>
      <c r="Y148" s="311">
        <f t="shared" si="68"/>
        <v>0</v>
      </c>
      <c r="Z148" s="311">
        <f t="shared" si="68"/>
        <v>0</v>
      </c>
      <c r="AA148" s="311">
        <f t="shared" si="68"/>
        <v>0</v>
      </c>
      <c r="AB148" s="311">
        <f t="shared" si="68"/>
        <v>0</v>
      </c>
      <c r="AC148" s="311">
        <f t="shared" si="68"/>
        <v>0</v>
      </c>
      <c r="AD148" s="311">
        <f t="shared" si="68"/>
        <v>0</v>
      </c>
      <c r="AE148" s="311">
        <f t="shared" si="68"/>
        <v>0</v>
      </c>
      <c r="AF148" s="311">
        <f t="shared" si="68"/>
        <v>0</v>
      </c>
      <c r="AG148" s="311">
        <f t="shared" si="68"/>
        <v>0</v>
      </c>
      <c r="AH148" s="311">
        <f t="shared" si="69"/>
        <v>0</v>
      </c>
      <c r="AI148" s="311">
        <f t="shared" si="69"/>
        <v>0</v>
      </c>
      <c r="AJ148" s="311">
        <f t="shared" si="69"/>
        <v>0</v>
      </c>
      <c r="AK148" s="311">
        <f t="shared" si="69"/>
        <v>0</v>
      </c>
      <c r="AL148" s="311">
        <f t="shared" si="69"/>
        <v>0</v>
      </c>
      <c r="AM148" s="311">
        <f t="shared" si="69"/>
        <v>0</v>
      </c>
      <c r="AN148" s="311">
        <f t="shared" si="69"/>
        <v>0</v>
      </c>
      <c r="AO148" s="311">
        <f t="shared" si="69"/>
        <v>0</v>
      </c>
      <c r="AP148" s="311">
        <f t="shared" si="69"/>
        <v>0</v>
      </c>
      <c r="AQ148" s="311">
        <f t="shared" si="69"/>
        <v>0</v>
      </c>
      <c r="AR148" s="311">
        <f t="shared" si="70"/>
        <v>0</v>
      </c>
      <c r="AS148" s="311">
        <f t="shared" si="70"/>
        <v>0</v>
      </c>
      <c r="AT148" s="311">
        <f t="shared" si="70"/>
        <v>0</v>
      </c>
      <c r="AU148" s="311">
        <f t="shared" si="70"/>
        <v>0</v>
      </c>
      <c r="AV148" s="311">
        <f t="shared" si="70"/>
        <v>0</v>
      </c>
      <c r="AW148" s="311">
        <f t="shared" si="70"/>
        <v>0</v>
      </c>
      <c r="AX148" s="311">
        <f t="shared" si="70"/>
        <v>0</v>
      </c>
      <c r="AY148" s="311" t="str">
        <f t="shared" si="70"/>
        <v/>
      </c>
      <c r="AZ148" s="311" t="str">
        <f t="shared" si="70"/>
        <v/>
      </c>
      <c r="BA148" s="311" t="str">
        <f t="shared" si="70"/>
        <v/>
      </c>
      <c r="BB148" s="311" t="str">
        <f t="shared" si="71"/>
        <v/>
      </c>
      <c r="BC148" s="311" t="str">
        <f t="shared" si="71"/>
        <v/>
      </c>
      <c r="BD148" s="311" t="str">
        <f t="shared" si="71"/>
        <v/>
      </c>
      <c r="BE148" s="311" t="str">
        <f t="shared" si="71"/>
        <v/>
      </c>
      <c r="BF148" s="311" t="str">
        <f t="shared" si="71"/>
        <v/>
      </c>
      <c r="BG148" s="311" t="str">
        <f t="shared" si="71"/>
        <v/>
      </c>
      <c r="BH148" s="311" t="str">
        <f t="shared" si="71"/>
        <v/>
      </c>
      <c r="BI148" s="311" t="str">
        <f t="shared" si="71"/>
        <v/>
      </c>
      <c r="BJ148" s="311" t="str">
        <f t="shared" si="71"/>
        <v/>
      </c>
      <c r="BK148" s="311" t="str">
        <f t="shared" si="71"/>
        <v/>
      </c>
      <c r="BL148" s="311" t="str">
        <f t="shared" si="71"/>
        <v/>
      </c>
      <c r="BM148" s="311" t="str">
        <f t="shared" si="71"/>
        <v/>
      </c>
    </row>
    <row r="149" spans="1:65" s="29" customFormat="1">
      <c r="A149" s="459"/>
      <c r="B149" s="273">
        <f t="shared" si="47"/>
        <v>2071</v>
      </c>
      <c r="C149" s="274">
        <f t="shared" ca="1" si="46"/>
        <v>0</v>
      </c>
      <c r="D149" s="311" t="str">
        <f t="shared" si="66"/>
        <v/>
      </c>
      <c r="E149" s="311" t="str">
        <f t="shared" si="66"/>
        <v/>
      </c>
      <c r="F149" s="311" t="str">
        <f t="shared" si="66"/>
        <v/>
      </c>
      <c r="G149" s="311" t="str">
        <f t="shared" si="66"/>
        <v/>
      </c>
      <c r="H149" s="311" t="str">
        <f t="shared" si="66"/>
        <v/>
      </c>
      <c r="I149" s="311" t="str">
        <f t="shared" si="66"/>
        <v/>
      </c>
      <c r="J149" s="311" t="str">
        <f t="shared" si="66"/>
        <v/>
      </c>
      <c r="K149" s="311" t="str">
        <f t="shared" si="66"/>
        <v/>
      </c>
      <c r="L149" s="311" t="str">
        <f t="shared" si="66"/>
        <v/>
      </c>
      <c r="M149" s="311" t="str">
        <f t="shared" si="66"/>
        <v/>
      </c>
      <c r="N149" s="311" t="str">
        <f t="shared" si="67"/>
        <v/>
      </c>
      <c r="O149" s="311" t="str">
        <f t="shared" si="67"/>
        <v/>
      </c>
      <c r="P149" s="311" t="str">
        <f t="shared" si="67"/>
        <v/>
      </c>
      <c r="Q149" s="311" t="str">
        <f t="shared" si="67"/>
        <v/>
      </c>
      <c r="R149" s="311" t="str">
        <f t="shared" si="67"/>
        <v/>
      </c>
      <c r="S149" s="311" t="str">
        <f t="shared" si="67"/>
        <v/>
      </c>
      <c r="T149" s="311" t="str">
        <f t="shared" si="67"/>
        <v/>
      </c>
      <c r="U149" s="311" t="str">
        <f t="shared" si="67"/>
        <v/>
      </c>
      <c r="V149" s="311">
        <f t="shared" si="67"/>
        <v>0</v>
      </c>
      <c r="W149" s="311">
        <f t="shared" si="67"/>
        <v>0</v>
      </c>
      <c r="X149" s="311">
        <f t="shared" si="68"/>
        <v>0</v>
      </c>
      <c r="Y149" s="311">
        <f t="shared" si="68"/>
        <v>0</v>
      </c>
      <c r="Z149" s="311">
        <f t="shared" si="68"/>
        <v>0</v>
      </c>
      <c r="AA149" s="311">
        <f t="shared" si="68"/>
        <v>0</v>
      </c>
      <c r="AB149" s="311">
        <f t="shared" si="68"/>
        <v>0</v>
      </c>
      <c r="AC149" s="311">
        <f t="shared" si="68"/>
        <v>0</v>
      </c>
      <c r="AD149" s="311">
        <f t="shared" si="68"/>
        <v>0</v>
      </c>
      <c r="AE149" s="311">
        <f t="shared" si="68"/>
        <v>0</v>
      </c>
      <c r="AF149" s="311">
        <f t="shared" si="68"/>
        <v>0</v>
      </c>
      <c r="AG149" s="311">
        <f t="shared" si="68"/>
        <v>0</v>
      </c>
      <c r="AH149" s="311">
        <f t="shared" si="69"/>
        <v>0</v>
      </c>
      <c r="AI149" s="311">
        <f t="shared" si="69"/>
        <v>0</v>
      </c>
      <c r="AJ149" s="311">
        <f t="shared" si="69"/>
        <v>0</v>
      </c>
      <c r="AK149" s="311">
        <f t="shared" si="69"/>
        <v>0</v>
      </c>
      <c r="AL149" s="311">
        <f t="shared" si="69"/>
        <v>0</v>
      </c>
      <c r="AM149" s="311">
        <f t="shared" si="69"/>
        <v>0</v>
      </c>
      <c r="AN149" s="311">
        <f t="shared" si="69"/>
        <v>0</v>
      </c>
      <c r="AO149" s="311">
        <f t="shared" si="69"/>
        <v>0</v>
      </c>
      <c r="AP149" s="311">
        <f t="shared" si="69"/>
        <v>0</v>
      </c>
      <c r="AQ149" s="311">
        <f t="shared" si="69"/>
        <v>0</v>
      </c>
      <c r="AR149" s="311">
        <f t="shared" si="70"/>
        <v>0</v>
      </c>
      <c r="AS149" s="311">
        <f t="shared" si="70"/>
        <v>0</v>
      </c>
      <c r="AT149" s="311">
        <f t="shared" si="70"/>
        <v>0</v>
      </c>
      <c r="AU149" s="311">
        <f t="shared" si="70"/>
        <v>0</v>
      </c>
      <c r="AV149" s="311">
        <f t="shared" si="70"/>
        <v>0</v>
      </c>
      <c r="AW149" s="311">
        <f t="shared" si="70"/>
        <v>0</v>
      </c>
      <c r="AX149" s="311">
        <f t="shared" si="70"/>
        <v>0</v>
      </c>
      <c r="AY149" s="311">
        <f t="shared" si="70"/>
        <v>0</v>
      </c>
      <c r="AZ149" s="311" t="str">
        <f t="shared" si="70"/>
        <v/>
      </c>
      <c r="BA149" s="311" t="str">
        <f t="shared" si="70"/>
        <v/>
      </c>
      <c r="BB149" s="311" t="str">
        <f t="shared" si="71"/>
        <v/>
      </c>
      <c r="BC149" s="311" t="str">
        <f t="shared" si="71"/>
        <v/>
      </c>
      <c r="BD149" s="311" t="str">
        <f t="shared" si="71"/>
        <v/>
      </c>
      <c r="BE149" s="311" t="str">
        <f t="shared" si="71"/>
        <v/>
      </c>
      <c r="BF149" s="311" t="str">
        <f t="shared" si="71"/>
        <v/>
      </c>
      <c r="BG149" s="311" t="str">
        <f t="shared" si="71"/>
        <v/>
      </c>
      <c r="BH149" s="311" t="str">
        <f t="shared" si="71"/>
        <v/>
      </c>
      <c r="BI149" s="311" t="str">
        <f t="shared" si="71"/>
        <v/>
      </c>
      <c r="BJ149" s="311" t="str">
        <f t="shared" si="71"/>
        <v/>
      </c>
      <c r="BK149" s="311" t="str">
        <f t="shared" si="71"/>
        <v/>
      </c>
      <c r="BL149" s="311" t="str">
        <f t="shared" si="71"/>
        <v/>
      </c>
      <c r="BM149" s="311" t="str">
        <f t="shared" si="71"/>
        <v/>
      </c>
    </row>
    <row r="150" spans="1:65" s="29" customFormat="1">
      <c r="A150" s="459"/>
      <c r="B150" s="273">
        <f t="shared" si="47"/>
        <v>2072</v>
      </c>
      <c r="C150" s="274">
        <f t="shared" ca="1" si="46"/>
        <v>0</v>
      </c>
      <c r="D150" s="311" t="str">
        <f t="shared" si="66"/>
        <v/>
      </c>
      <c r="E150" s="311" t="str">
        <f t="shared" si="66"/>
        <v/>
      </c>
      <c r="F150" s="311" t="str">
        <f t="shared" si="66"/>
        <v/>
      </c>
      <c r="G150" s="311" t="str">
        <f t="shared" si="66"/>
        <v/>
      </c>
      <c r="H150" s="311" t="str">
        <f t="shared" si="66"/>
        <v/>
      </c>
      <c r="I150" s="311" t="str">
        <f t="shared" si="66"/>
        <v/>
      </c>
      <c r="J150" s="311" t="str">
        <f t="shared" si="66"/>
        <v/>
      </c>
      <c r="K150" s="311" t="str">
        <f t="shared" si="66"/>
        <v/>
      </c>
      <c r="L150" s="311" t="str">
        <f t="shared" si="66"/>
        <v/>
      </c>
      <c r="M150" s="311" t="str">
        <f t="shared" si="66"/>
        <v/>
      </c>
      <c r="N150" s="311" t="str">
        <f t="shared" si="67"/>
        <v/>
      </c>
      <c r="O150" s="311" t="str">
        <f t="shared" si="67"/>
        <v/>
      </c>
      <c r="P150" s="311" t="str">
        <f t="shared" si="67"/>
        <v/>
      </c>
      <c r="Q150" s="311" t="str">
        <f t="shared" si="67"/>
        <v/>
      </c>
      <c r="R150" s="311" t="str">
        <f t="shared" si="67"/>
        <v/>
      </c>
      <c r="S150" s="311" t="str">
        <f t="shared" si="67"/>
        <v/>
      </c>
      <c r="T150" s="311" t="str">
        <f t="shared" si="67"/>
        <v/>
      </c>
      <c r="U150" s="311" t="str">
        <f t="shared" si="67"/>
        <v/>
      </c>
      <c r="V150" s="311" t="str">
        <f t="shared" si="67"/>
        <v/>
      </c>
      <c r="W150" s="311">
        <f t="shared" si="67"/>
        <v>0</v>
      </c>
      <c r="X150" s="311">
        <f t="shared" si="68"/>
        <v>0</v>
      </c>
      <c r="Y150" s="311">
        <f t="shared" si="68"/>
        <v>0</v>
      </c>
      <c r="Z150" s="311">
        <f t="shared" si="68"/>
        <v>0</v>
      </c>
      <c r="AA150" s="311">
        <f t="shared" si="68"/>
        <v>0</v>
      </c>
      <c r="AB150" s="311">
        <f t="shared" si="68"/>
        <v>0</v>
      </c>
      <c r="AC150" s="311">
        <f t="shared" si="68"/>
        <v>0</v>
      </c>
      <c r="AD150" s="311">
        <f t="shared" si="68"/>
        <v>0</v>
      </c>
      <c r="AE150" s="311">
        <f t="shared" si="68"/>
        <v>0</v>
      </c>
      <c r="AF150" s="311">
        <f t="shared" si="68"/>
        <v>0</v>
      </c>
      <c r="AG150" s="311">
        <f t="shared" si="68"/>
        <v>0</v>
      </c>
      <c r="AH150" s="311">
        <f t="shared" si="69"/>
        <v>0</v>
      </c>
      <c r="AI150" s="311">
        <f t="shared" si="69"/>
        <v>0</v>
      </c>
      <c r="AJ150" s="311">
        <f t="shared" si="69"/>
        <v>0</v>
      </c>
      <c r="AK150" s="311">
        <f t="shared" si="69"/>
        <v>0</v>
      </c>
      <c r="AL150" s="311">
        <f t="shared" si="69"/>
        <v>0</v>
      </c>
      <c r="AM150" s="311">
        <f t="shared" si="69"/>
        <v>0</v>
      </c>
      <c r="AN150" s="311">
        <f t="shared" si="69"/>
        <v>0</v>
      </c>
      <c r="AO150" s="311">
        <f t="shared" si="69"/>
        <v>0</v>
      </c>
      <c r="AP150" s="311">
        <f t="shared" si="69"/>
        <v>0</v>
      </c>
      <c r="AQ150" s="311">
        <f t="shared" si="69"/>
        <v>0</v>
      </c>
      <c r="AR150" s="311">
        <f t="shared" si="70"/>
        <v>0</v>
      </c>
      <c r="AS150" s="311">
        <f t="shared" si="70"/>
        <v>0</v>
      </c>
      <c r="AT150" s="311">
        <f t="shared" si="70"/>
        <v>0</v>
      </c>
      <c r="AU150" s="311">
        <f t="shared" si="70"/>
        <v>0</v>
      </c>
      <c r="AV150" s="311">
        <f t="shared" si="70"/>
        <v>0</v>
      </c>
      <c r="AW150" s="311">
        <f t="shared" si="70"/>
        <v>0</v>
      </c>
      <c r="AX150" s="311">
        <f t="shared" si="70"/>
        <v>0</v>
      </c>
      <c r="AY150" s="311">
        <f t="shared" si="70"/>
        <v>0</v>
      </c>
      <c r="AZ150" s="311">
        <f t="shared" si="70"/>
        <v>0</v>
      </c>
      <c r="BA150" s="311" t="str">
        <f t="shared" si="70"/>
        <v/>
      </c>
      <c r="BB150" s="311" t="str">
        <f t="shared" si="71"/>
        <v/>
      </c>
      <c r="BC150" s="311" t="str">
        <f t="shared" si="71"/>
        <v/>
      </c>
      <c r="BD150" s="311" t="str">
        <f t="shared" si="71"/>
        <v/>
      </c>
      <c r="BE150" s="311" t="str">
        <f t="shared" si="71"/>
        <v/>
      </c>
      <c r="BF150" s="311" t="str">
        <f t="shared" si="71"/>
        <v/>
      </c>
      <c r="BG150" s="311" t="str">
        <f t="shared" si="71"/>
        <v/>
      </c>
      <c r="BH150" s="311" t="str">
        <f t="shared" si="71"/>
        <v/>
      </c>
      <c r="BI150" s="311" t="str">
        <f t="shared" si="71"/>
        <v/>
      </c>
      <c r="BJ150" s="311" t="str">
        <f t="shared" si="71"/>
        <v/>
      </c>
      <c r="BK150" s="311" t="str">
        <f t="shared" si="71"/>
        <v/>
      </c>
      <c r="BL150" s="311" t="str">
        <f t="shared" si="71"/>
        <v/>
      </c>
      <c r="BM150" s="311" t="str">
        <f t="shared" si="71"/>
        <v/>
      </c>
    </row>
    <row r="151" spans="1:65" s="29" customFormat="1">
      <c r="A151" s="459"/>
      <c r="B151" s="273">
        <f t="shared" si="47"/>
        <v>2073</v>
      </c>
      <c r="C151" s="274">
        <f t="shared" ca="1" si="46"/>
        <v>0</v>
      </c>
      <c r="D151" s="311" t="str">
        <f t="shared" si="66"/>
        <v/>
      </c>
      <c r="E151" s="311" t="str">
        <f t="shared" si="66"/>
        <v/>
      </c>
      <c r="F151" s="311" t="str">
        <f t="shared" si="66"/>
        <v/>
      </c>
      <c r="G151" s="311" t="str">
        <f t="shared" si="66"/>
        <v/>
      </c>
      <c r="H151" s="311" t="str">
        <f t="shared" si="66"/>
        <v/>
      </c>
      <c r="I151" s="311" t="str">
        <f t="shared" si="66"/>
        <v/>
      </c>
      <c r="J151" s="311" t="str">
        <f t="shared" si="66"/>
        <v/>
      </c>
      <c r="K151" s="311" t="str">
        <f t="shared" si="66"/>
        <v/>
      </c>
      <c r="L151" s="311" t="str">
        <f t="shared" si="66"/>
        <v/>
      </c>
      <c r="M151" s="311" t="str">
        <f t="shared" si="66"/>
        <v/>
      </c>
      <c r="N151" s="311" t="str">
        <f t="shared" si="67"/>
        <v/>
      </c>
      <c r="O151" s="311" t="str">
        <f t="shared" si="67"/>
        <v/>
      </c>
      <c r="P151" s="311" t="str">
        <f t="shared" si="67"/>
        <v/>
      </c>
      <c r="Q151" s="311" t="str">
        <f t="shared" si="67"/>
        <v/>
      </c>
      <c r="R151" s="311" t="str">
        <f t="shared" si="67"/>
        <v/>
      </c>
      <c r="S151" s="311" t="str">
        <f t="shared" si="67"/>
        <v/>
      </c>
      <c r="T151" s="311" t="str">
        <f t="shared" si="67"/>
        <v/>
      </c>
      <c r="U151" s="311" t="str">
        <f t="shared" si="67"/>
        <v/>
      </c>
      <c r="V151" s="311" t="str">
        <f t="shared" si="67"/>
        <v/>
      </c>
      <c r="W151" s="311" t="str">
        <f t="shared" si="67"/>
        <v/>
      </c>
      <c r="X151" s="311">
        <f t="shared" si="68"/>
        <v>0</v>
      </c>
      <c r="Y151" s="311">
        <f t="shared" si="68"/>
        <v>0</v>
      </c>
      <c r="Z151" s="311">
        <f t="shared" si="68"/>
        <v>0</v>
      </c>
      <c r="AA151" s="311">
        <f t="shared" si="68"/>
        <v>0</v>
      </c>
      <c r="AB151" s="311">
        <f t="shared" si="68"/>
        <v>0</v>
      </c>
      <c r="AC151" s="311">
        <f t="shared" si="68"/>
        <v>0</v>
      </c>
      <c r="AD151" s="311">
        <f t="shared" si="68"/>
        <v>0</v>
      </c>
      <c r="AE151" s="311">
        <f t="shared" si="68"/>
        <v>0</v>
      </c>
      <c r="AF151" s="311">
        <f t="shared" si="68"/>
        <v>0</v>
      </c>
      <c r="AG151" s="311">
        <f t="shared" si="68"/>
        <v>0</v>
      </c>
      <c r="AH151" s="311">
        <f t="shared" si="69"/>
        <v>0</v>
      </c>
      <c r="AI151" s="311">
        <f t="shared" si="69"/>
        <v>0</v>
      </c>
      <c r="AJ151" s="311">
        <f t="shared" si="69"/>
        <v>0</v>
      </c>
      <c r="AK151" s="311">
        <f t="shared" si="69"/>
        <v>0</v>
      </c>
      <c r="AL151" s="311">
        <f t="shared" si="69"/>
        <v>0</v>
      </c>
      <c r="AM151" s="311">
        <f t="shared" si="69"/>
        <v>0</v>
      </c>
      <c r="AN151" s="311">
        <f t="shared" si="69"/>
        <v>0</v>
      </c>
      <c r="AO151" s="311">
        <f t="shared" si="69"/>
        <v>0</v>
      </c>
      <c r="AP151" s="311">
        <f t="shared" si="69"/>
        <v>0</v>
      </c>
      <c r="AQ151" s="311">
        <f t="shared" si="69"/>
        <v>0</v>
      </c>
      <c r="AR151" s="311">
        <f t="shared" si="70"/>
        <v>0</v>
      </c>
      <c r="AS151" s="311">
        <f t="shared" si="70"/>
        <v>0</v>
      </c>
      <c r="AT151" s="311">
        <f t="shared" si="70"/>
        <v>0</v>
      </c>
      <c r="AU151" s="311">
        <f t="shared" si="70"/>
        <v>0</v>
      </c>
      <c r="AV151" s="311">
        <f t="shared" si="70"/>
        <v>0</v>
      </c>
      <c r="AW151" s="311">
        <f t="shared" si="70"/>
        <v>0</v>
      </c>
      <c r="AX151" s="311">
        <f t="shared" si="70"/>
        <v>0</v>
      </c>
      <c r="AY151" s="311">
        <f t="shared" si="70"/>
        <v>0</v>
      </c>
      <c r="AZ151" s="311">
        <f t="shared" si="70"/>
        <v>0</v>
      </c>
      <c r="BA151" s="311">
        <f t="shared" si="70"/>
        <v>0</v>
      </c>
      <c r="BB151" s="311" t="str">
        <f t="shared" si="71"/>
        <v/>
      </c>
      <c r="BC151" s="311" t="str">
        <f t="shared" si="71"/>
        <v/>
      </c>
      <c r="BD151" s="311" t="str">
        <f t="shared" si="71"/>
        <v/>
      </c>
      <c r="BE151" s="311" t="str">
        <f t="shared" si="71"/>
        <v/>
      </c>
      <c r="BF151" s="311" t="str">
        <f t="shared" si="71"/>
        <v/>
      </c>
      <c r="BG151" s="311" t="str">
        <f t="shared" si="71"/>
        <v/>
      </c>
      <c r="BH151" s="311" t="str">
        <f t="shared" si="71"/>
        <v/>
      </c>
      <c r="BI151" s="311" t="str">
        <f t="shared" si="71"/>
        <v/>
      </c>
      <c r="BJ151" s="311" t="str">
        <f t="shared" si="71"/>
        <v/>
      </c>
      <c r="BK151" s="311" t="str">
        <f t="shared" si="71"/>
        <v/>
      </c>
      <c r="BL151" s="311" t="str">
        <f t="shared" si="71"/>
        <v/>
      </c>
      <c r="BM151" s="311" t="str">
        <f t="shared" si="71"/>
        <v/>
      </c>
    </row>
    <row r="152" spans="1:65" s="29" customFormat="1">
      <c r="A152" s="459"/>
      <c r="B152" s="273">
        <f t="shared" si="47"/>
        <v>2074</v>
      </c>
      <c r="C152" s="274">
        <f t="shared" ca="1" si="46"/>
        <v>0</v>
      </c>
      <c r="D152" s="311" t="str">
        <f t="shared" ref="D152:M163" si="72">IF(D$101="","",IF($B152&gt;$B$18,"",IF(AND($B152&gt;=D$100,$B152-D$100&lt;$B$22),D$101/$B$22,"")))</f>
        <v/>
      </c>
      <c r="E152" s="311" t="str">
        <f t="shared" si="72"/>
        <v/>
      </c>
      <c r="F152" s="311" t="str">
        <f t="shared" si="72"/>
        <v/>
      </c>
      <c r="G152" s="311" t="str">
        <f t="shared" si="72"/>
        <v/>
      </c>
      <c r="H152" s="311" t="str">
        <f t="shared" si="72"/>
        <v/>
      </c>
      <c r="I152" s="311" t="str">
        <f t="shared" si="72"/>
        <v/>
      </c>
      <c r="J152" s="311" t="str">
        <f t="shared" si="72"/>
        <v/>
      </c>
      <c r="K152" s="311" t="str">
        <f t="shared" si="72"/>
        <v/>
      </c>
      <c r="L152" s="311" t="str">
        <f t="shared" si="72"/>
        <v/>
      </c>
      <c r="M152" s="311" t="str">
        <f t="shared" si="72"/>
        <v/>
      </c>
      <c r="N152" s="311" t="str">
        <f t="shared" ref="N152:W163" si="73">IF(N$101="","",IF($B152&gt;$B$18,"",IF(AND($B152&gt;=N$100,$B152-N$100&lt;$B$22),N$101/$B$22,"")))</f>
        <v/>
      </c>
      <c r="O152" s="311" t="str">
        <f t="shared" si="73"/>
        <v/>
      </c>
      <c r="P152" s="311" t="str">
        <f t="shared" si="73"/>
        <v/>
      </c>
      <c r="Q152" s="311" t="str">
        <f t="shared" si="73"/>
        <v/>
      </c>
      <c r="R152" s="311" t="str">
        <f t="shared" si="73"/>
        <v/>
      </c>
      <c r="S152" s="311" t="str">
        <f t="shared" si="73"/>
        <v/>
      </c>
      <c r="T152" s="311" t="str">
        <f t="shared" si="73"/>
        <v/>
      </c>
      <c r="U152" s="311" t="str">
        <f t="shared" si="73"/>
        <v/>
      </c>
      <c r="V152" s="311" t="str">
        <f t="shared" si="73"/>
        <v/>
      </c>
      <c r="W152" s="311" t="str">
        <f t="shared" si="73"/>
        <v/>
      </c>
      <c r="X152" s="311" t="str">
        <f t="shared" ref="X152:AG163" si="74">IF(X$101="","",IF($B152&gt;$B$18,"",IF(AND($B152&gt;=X$100,$B152-X$100&lt;$B$22),X$101/$B$22,"")))</f>
        <v/>
      </c>
      <c r="Y152" s="311">
        <f t="shared" si="74"/>
        <v>0</v>
      </c>
      <c r="Z152" s="311">
        <f t="shared" si="74"/>
        <v>0</v>
      </c>
      <c r="AA152" s="311">
        <f t="shared" si="74"/>
        <v>0</v>
      </c>
      <c r="AB152" s="311">
        <f t="shared" si="74"/>
        <v>0</v>
      </c>
      <c r="AC152" s="311">
        <f t="shared" si="74"/>
        <v>0</v>
      </c>
      <c r="AD152" s="311">
        <f t="shared" si="74"/>
        <v>0</v>
      </c>
      <c r="AE152" s="311">
        <f t="shared" si="74"/>
        <v>0</v>
      </c>
      <c r="AF152" s="311">
        <f t="shared" si="74"/>
        <v>0</v>
      </c>
      <c r="AG152" s="311">
        <f t="shared" si="74"/>
        <v>0</v>
      </c>
      <c r="AH152" s="311">
        <f t="shared" ref="AH152:AQ163" si="75">IF(AH$101="","",IF($B152&gt;$B$18,"",IF(AND($B152&gt;=AH$100,$B152-AH$100&lt;$B$22),AH$101/$B$22,"")))</f>
        <v>0</v>
      </c>
      <c r="AI152" s="311">
        <f t="shared" si="75"/>
        <v>0</v>
      </c>
      <c r="AJ152" s="311">
        <f t="shared" si="75"/>
        <v>0</v>
      </c>
      <c r="AK152" s="311">
        <f t="shared" si="75"/>
        <v>0</v>
      </c>
      <c r="AL152" s="311">
        <f t="shared" si="75"/>
        <v>0</v>
      </c>
      <c r="AM152" s="311">
        <f t="shared" si="75"/>
        <v>0</v>
      </c>
      <c r="AN152" s="311">
        <f t="shared" si="75"/>
        <v>0</v>
      </c>
      <c r="AO152" s="311">
        <f t="shared" si="75"/>
        <v>0</v>
      </c>
      <c r="AP152" s="311">
        <f t="shared" si="75"/>
        <v>0</v>
      </c>
      <c r="AQ152" s="311">
        <f t="shared" si="75"/>
        <v>0</v>
      </c>
      <c r="AR152" s="311">
        <f t="shared" ref="AR152:BA163" si="76">IF(AR$101="","",IF($B152&gt;$B$18,"",IF(AND($B152&gt;=AR$100,$B152-AR$100&lt;$B$22),AR$101/$B$22,"")))</f>
        <v>0</v>
      </c>
      <c r="AS152" s="311">
        <f t="shared" si="76"/>
        <v>0</v>
      </c>
      <c r="AT152" s="311">
        <f t="shared" si="76"/>
        <v>0</v>
      </c>
      <c r="AU152" s="311">
        <f t="shared" si="76"/>
        <v>0</v>
      </c>
      <c r="AV152" s="311">
        <f t="shared" si="76"/>
        <v>0</v>
      </c>
      <c r="AW152" s="311">
        <f t="shared" si="76"/>
        <v>0</v>
      </c>
      <c r="AX152" s="311">
        <f t="shared" si="76"/>
        <v>0</v>
      </c>
      <c r="AY152" s="311">
        <f t="shared" si="76"/>
        <v>0</v>
      </c>
      <c r="AZ152" s="311">
        <f t="shared" si="76"/>
        <v>0</v>
      </c>
      <c r="BA152" s="311">
        <f t="shared" si="76"/>
        <v>0</v>
      </c>
      <c r="BB152" s="311">
        <f t="shared" ref="BB152:BM163" si="77">IF(BB$101="","",IF($B152&gt;$B$18,"",IF(AND($B152&gt;=BB$100,$B152-BB$100&lt;$B$22),BB$101/$B$22,"")))</f>
        <v>0</v>
      </c>
      <c r="BC152" s="311" t="str">
        <f t="shared" si="77"/>
        <v/>
      </c>
      <c r="BD152" s="311" t="str">
        <f t="shared" si="77"/>
        <v/>
      </c>
      <c r="BE152" s="311" t="str">
        <f t="shared" si="77"/>
        <v/>
      </c>
      <c r="BF152" s="311" t="str">
        <f t="shared" si="77"/>
        <v/>
      </c>
      <c r="BG152" s="311" t="str">
        <f t="shared" si="77"/>
        <v/>
      </c>
      <c r="BH152" s="311" t="str">
        <f t="shared" si="77"/>
        <v/>
      </c>
      <c r="BI152" s="311" t="str">
        <f t="shared" si="77"/>
        <v/>
      </c>
      <c r="BJ152" s="311" t="str">
        <f t="shared" si="77"/>
        <v/>
      </c>
      <c r="BK152" s="311" t="str">
        <f t="shared" si="77"/>
        <v/>
      </c>
      <c r="BL152" s="311" t="str">
        <f t="shared" si="77"/>
        <v/>
      </c>
      <c r="BM152" s="311" t="str">
        <f t="shared" si="77"/>
        <v/>
      </c>
    </row>
    <row r="153" spans="1:65" s="29" customFormat="1">
      <c r="A153" s="459"/>
      <c r="B153" s="273">
        <f t="shared" si="47"/>
        <v>2075</v>
      </c>
      <c r="C153" s="274">
        <f t="shared" ca="1" si="46"/>
        <v>0</v>
      </c>
      <c r="D153" s="311" t="str">
        <f t="shared" si="72"/>
        <v/>
      </c>
      <c r="E153" s="311" t="str">
        <f t="shared" si="72"/>
        <v/>
      </c>
      <c r="F153" s="311" t="str">
        <f t="shared" si="72"/>
        <v/>
      </c>
      <c r="G153" s="311" t="str">
        <f t="shared" si="72"/>
        <v/>
      </c>
      <c r="H153" s="311" t="str">
        <f t="shared" si="72"/>
        <v/>
      </c>
      <c r="I153" s="311" t="str">
        <f t="shared" si="72"/>
        <v/>
      </c>
      <c r="J153" s="311" t="str">
        <f t="shared" si="72"/>
        <v/>
      </c>
      <c r="K153" s="311" t="str">
        <f t="shared" si="72"/>
        <v/>
      </c>
      <c r="L153" s="311" t="str">
        <f t="shared" si="72"/>
        <v/>
      </c>
      <c r="M153" s="311" t="str">
        <f t="shared" si="72"/>
        <v/>
      </c>
      <c r="N153" s="311" t="str">
        <f t="shared" si="73"/>
        <v/>
      </c>
      <c r="O153" s="311" t="str">
        <f t="shared" si="73"/>
        <v/>
      </c>
      <c r="P153" s="311" t="str">
        <f t="shared" si="73"/>
        <v/>
      </c>
      <c r="Q153" s="311" t="str">
        <f t="shared" si="73"/>
        <v/>
      </c>
      <c r="R153" s="311" t="str">
        <f t="shared" si="73"/>
        <v/>
      </c>
      <c r="S153" s="311" t="str">
        <f t="shared" si="73"/>
        <v/>
      </c>
      <c r="T153" s="311" t="str">
        <f t="shared" si="73"/>
        <v/>
      </c>
      <c r="U153" s="311" t="str">
        <f t="shared" si="73"/>
        <v/>
      </c>
      <c r="V153" s="311" t="str">
        <f t="shared" si="73"/>
        <v/>
      </c>
      <c r="W153" s="311" t="str">
        <f t="shared" si="73"/>
        <v/>
      </c>
      <c r="X153" s="311" t="str">
        <f t="shared" si="74"/>
        <v/>
      </c>
      <c r="Y153" s="311" t="str">
        <f t="shared" si="74"/>
        <v/>
      </c>
      <c r="Z153" s="311">
        <f t="shared" si="74"/>
        <v>0</v>
      </c>
      <c r="AA153" s="311">
        <f t="shared" si="74"/>
        <v>0</v>
      </c>
      <c r="AB153" s="311">
        <f t="shared" si="74"/>
        <v>0</v>
      </c>
      <c r="AC153" s="311">
        <f t="shared" si="74"/>
        <v>0</v>
      </c>
      <c r="AD153" s="311">
        <f t="shared" si="74"/>
        <v>0</v>
      </c>
      <c r="AE153" s="311">
        <f t="shared" si="74"/>
        <v>0</v>
      </c>
      <c r="AF153" s="311">
        <f t="shared" si="74"/>
        <v>0</v>
      </c>
      <c r="AG153" s="311">
        <f t="shared" si="74"/>
        <v>0</v>
      </c>
      <c r="AH153" s="311">
        <f t="shared" si="75"/>
        <v>0</v>
      </c>
      <c r="AI153" s="311">
        <f t="shared" si="75"/>
        <v>0</v>
      </c>
      <c r="AJ153" s="311">
        <f t="shared" si="75"/>
        <v>0</v>
      </c>
      <c r="AK153" s="311">
        <f t="shared" si="75"/>
        <v>0</v>
      </c>
      <c r="AL153" s="311">
        <f t="shared" si="75"/>
        <v>0</v>
      </c>
      <c r="AM153" s="311">
        <f t="shared" si="75"/>
        <v>0</v>
      </c>
      <c r="AN153" s="311">
        <f t="shared" si="75"/>
        <v>0</v>
      </c>
      <c r="AO153" s="311">
        <f t="shared" si="75"/>
        <v>0</v>
      </c>
      <c r="AP153" s="311">
        <f t="shared" si="75"/>
        <v>0</v>
      </c>
      <c r="AQ153" s="311">
        <f t="shared" si="75"/>
        <v>0</v>
      </c>
      <c r="AR153" s="311">
        <f t="shared" si="76"/>
        <v>0</v>
      </c>
      <c r="AS153" s="311">
        <f t="shared" si="76"/>
        <v>0</v>
      </c>
      <c r="AT153" s="311">
        <f t="shared" si="76"/>
        <v>0</v>
      </c>
      <c r="AU153" s="311">
        <f t="shared" si="76"/>
        <v>0</v>
      </c>
      <c r="AV153" s="311">
        <f t="shared" si="76"/>
        <v>0</v>
      </c>
      <c r="AW153" s="311">
        <f t="shared" si="76"/>
        <v>0</v>
      </c>
      <c r="AX153" s="311">
        <f t="shared" si="76"/>
        <v>0</v>
      </c>
      <c r="AY153" s="311">
        <f t="shared" si="76"/>
        <v>0</v>
      </c>
      <c r="AZ153" s="311">
        <f t="shared" si="76"/>
        <v>0</v>
      </c>
      <c r="BA153" s="311">
        <f t="shared" si="76"/>
        <v>0</v>
      </c>
      <c r="BB153" s="311">
        <f t="shared" si="77"/>
        <v>0</v>
      </c>
      <c r="BC153" s="311">
        <f t="shared" si="77"/>
        <v>0</v>
      </c>
      <c r="BD153" s="311" t="str">
        <f t="shared" si="77"/>
        <v/>
      </c>
      <c r="BE153" s="311" t="str">
        <f t="shared" si="77"/>
        <v/>
      </c>
      <c r="BF153" s="311" t="str">
        <f t="shared" si="77"/>
        <v/>
      </c>
      <c r="BG153" s="311" t="str">
        <f t="shared" si="77"/>
        <v/>
      </c>
      <c r="BH153" s="311" t="str">
        <f t="shared" si="77"/>
        <v/>
      </c>
      <c r="BI153" s="311" t="str">
        <f t="shared" si="77"/>
        <v/>
      </c>
      <c r="BJ153" s="311" t="str">
        <f t="shared" si="77"/>
        <v/>
      </c>
      <c r="BK153" s="311" t="str">
        <f t="shared" si="77"/>
        <v/>
      </c>
      <c r="BL153" s="311" t="str">
        <f t="shared" si="77"/>
        <v/>
      </c>
      <c r="BM153" s="311" t="str">
        <f t="shared" si="77"/>
        <v/>
      </c>
    </row>
    <row r="154" spans="1:65" s="29" customFormat="1">
      <c r="A154" s="459"/>
      <c r="B154" s="273">
        <f t="shared" si="47"/>
        <v>2076</v>
      </c>
      <c r="C154" s="274">
        <f t="shared" ca="1" si="46"/>
        <v>0</v>
      </c>
      <c r="D154" s="311" t="str">
        <f t="shared" si="72"/>
        <v/>
      </c>
      <c r="E154" s="311" t="str">
        <f t="shared" si="72"/>
        <v/>
      </c>
      <c r="F154" s="311" t="str">
        <f t="shared" si="72"/>
        <v/>
      </c>
      <c r="G154" s="311" t="str">
        <f t="shared" si="72"/>
        <v/>
      </c>
      <c r="H154" s="311" t="str">
        <f t="shared" si="72"/>
        <v/>
      </c>
      <c r="I154" s="311" t="str">
        <f t="shared" si="72"/>
        <v/>
      </c>
      <c r="J154" s="311" t="str">
        <f t="shared" si="72"/>
        <v/>
      </c>
      <c r="K154" s="311" t="str">
        <f t="shared" si="72"/>
        <v/>
      </c>
      <c r="L154" s="311" t="str">
        <f t="shared" si="72"/>
        <v/>
      </c>
      <c r="M154" s="311" t="str">
        <f t="shared" si="72"/>
        <v/>
      </c>
      <c r="N154" s="311" t="str">
        <f t="shared" si="73"/>
        <v/>
      </c>
      <c r="O154" s="311" t="str">
        <f t="shared" si="73"/>
        <v/>
      </c>
      <c r="P154" s="311" t="str">
        <f t="shared" si="73"/>
        <v/>
      </c>
      <c r="Q154" s="311" t="str">
        <f t="shared" si="73"/>
        <v/>
      </c>
      <c r="R154" s="311" t="str">
        <f t="shared" si="73"/>
        <v/>
      </c>
      <c r="S154" s="311" t="str">
        <f t="shared" si="73"/>
        <v/>
      </c>
      <c r="T154" s="311" t="str">
        <f t="shared" si="73"/>
        <v/>
      </c>
      <c r="U154" s="311" t="str">
        <f t="shared" si="73"/>
        <v/>
      </c>
      <c r="V154" s="311" t="str">
        <f t="shared" si="73"/>
        <v/>
      </c>
      <c r="W154" s="311" t="str">
        <f t="shared" si="73"/>
        <v/>
      </c>
      <c r="X154" s="311" t="str">
        <f t="shared" si="74"/>
        <v/>
      </c>
      <c r="Y154" s="311" t="str">
        <f t="shared" si="74"/>
        <v/>
      </c>
      <c r="Z154" s="311" t="str">
        <f t="shared" si="74"/>
        <v/>
      </c>
      <c r="AA154" s="311">
        <f t="shared" si="74"/>
        <v>0</v>
      </c>
      <c r="AB154" s="311">
        <f t="shared" si="74"/>
        <v>0</v>
      </c>
      <c r="AC154" s="311">
        <f t="shared" si="74"/>
        <v>0</v>
      </c>
      <c r="AD154" s="311">
        <f t="shared" si="74"/>
        <v>0</v>
      </c>
      <c r="AE154" s="311">
        <f t="shared" si="74"/>
        <v>0</v>
      </c>
      <c r="AF154" s="311">
        <f t="shared" si="74"/>
        <v>0</v>
      </c>
      <c r="AG154" s="311">
        <f t="shared" si="74"/>
        <v>0</v>
      </c>
      <c r="AH154" s="311">
        <f t="shared" si="75"/>
        <v>0</v>
      </c>
      <c r="AI154" s="311">
        <f t="shared" si="75"/>
        <v>0</v>
      </c>
      <c r="AJ154" s="311">
        <f t="shared" si="75"/>
        <v>0</v>
      </c>
      <c r="AK154" s="311">
        <f t="shared" si="75"/>
        <v>0</v>
      </c>
      <c r="AL154" s="311">
        <f t="shared" si="75"/>
        <v>0</v>
      </c>
      <c r="AM154" s="311">
        <f t="shared" si="75"/>
        <v>0</v>
      </c>
      <c r="AN154" s="311">
        <f t="shared" si="75"/>
        <v>0</v>
      </c>
      <c r="AO154" s="311">
        <f t="shared" si="75"/>
        <v>0</v>
      </c>
      <c r="AP154" s="311">
        <f t="shared" si="75"/>
        <v>0</v>
      </c>
      <c r="AQ154" s="311">
        <f t="shared" si="75"/>
        <v>0</v>
      </c>
      <c r="AR154" s="311">
        <f t="shared" si="76"/>
        <v>0</v>
      </c>
      <c r="AS154" s="311">
        <f t="shared" si="76"/>
        <v>0</v>
      </c>
      <c r="AT154" s="311">
        <f t="shared" si="76"/>
        <v>0</v>
      </c>
      <c r="AU154" s="311">
        <f t="shared" si="76"/>
        <v>0</v>
      </c>
      <c r="AV154" s="311">
        <f t="shared" si="76"/>
        <v>0</v>
      </c>
      <c r="AW154" s="311">
        <f t="shared" si="76"/>
        <v>0</v>
      </c>
      <c r="AX154" s="311">
        <f t="shared" si="76"/>
        <v>0</v>
      </c>
      <c r="AY154" s="311">
        <f t="shared" si="76"/>
        <v>0</v>
      </c>
      <c r="AZ154" s="311">
        <f t="shared" si="76"/>
        <v>0</v>
      </c>
      <c r="BA154" s="311">
        <f t="shared" si="76"/>
        <v>0</v>
      </c>
      <c r="BB154" s="311">
        <f t="shared" si="77"/>
        <v>0</v>
      </c>
      <c r="BC154" s="311">
        <f t="shared" si="77"/>
        <v>0</v>
      </c>
      <c r="BD154" s="311">
        <f t="shared" si="77"/>
        <v>0</v>
      </c>
      <c r="BE154" s="311" t="str">
        <f t="shared" si="77"/>
        <v/>
      </c>
      <c r="BF154" s="311" t="str">
        <f t="shared" si="77"/>
        <v/>
      </c>
      <c r="BG154" s="311" t="str">
        <f t="shared" si="77"/>
        <v/>
      </c>
      <c r="BH154" s="311" t="str">
        <f t="shared" si="77"/>
        <v/>
      </c>
      <c r="BI154" s="311" t="str">
        <f t="shared" si="77"/>
        <v/>
      </c>
      <c r="BJ154" s="311" t="str">
        <f t="shared" si="77"/>
        <v/>
      </c>
      <c r="BK154" s="311" t="str">
        <f t="shared" si="77"/>
        <v/>
      </c>
      <c r="BL154" s="311" t="str">
        <f t="shared" si="77"/>
        <v/>
      </c>
      <c r="BM154" s="311" t="str">
        <f t="shared" si="77"/>
        <v/>
      </c>
    </row>
    <row r="155" spans="1:65" s="29" customFormat="1">
      <c r="A155" s="459"/>
      <c r="B155" s="273">
        <f t="shared" si="47"/>
        <v>2077</v>
      </c>
      <c r="C155" s="274">
        <f t="shared" ca="1" si="46"/>
        <v>0</v>
      </c>
      <c r="D155" s="311" t="str">
        <f t="shared" si="72"/>
        <v/>
      </c>
      <c r="E155" s="311" t="str">
        <f t="shared" si="72"/>
        <v/>
      </c>
      <c r="F155" s="311" t="str">
        <f t="shared" si="72"/>
        <v/>
      </c>
      <c r="G155" s="311" t="str">
        <f t="shared" si="72"/>
        <v/>
      </c>
      <c r="H155" s="311" t="str">
        <f t="shared" si="72"/>
        <v/>
      </c>
      <c r="I155" s="311" t="str">
        <f t="shared" si="72"/>
        <v/>
      </c>
      <c r="J155" s="311" t="str">
        <f t="shared" si="72"/>
        <v/>
      </c>
      <c r="K155" s="311" t="str">
        <f t="shared" si="72"/>
        <v/>
      </c>
      <c r="L155" s="311" t="str">
        <f t="shared" si="72"/>
        <v/>
      </c>
      <c r="M155" s="311" t="str">
        <f t="shared" si="72"/>
        <v/>
      </c>
      <c r="N155" s="311" t="str">
        <f t="shared" si="73"/>
        <v/>
      </c>
      <c r="O155" s="311" t="str">
        <f t="shared" si="73"/>
        <v/>
      </c>
      <c r="P155" s="311" t="str">
        <f t="shared" si="73"/>
        <v/>
      </c>
      <c r="Q155" s="311" t="str">
        <f t="shared" si="73"/>
        <v/>
      </c>
      <c r="R155" s="311" t="str">
        <f t="shared" si="73"/>
        <v/>
      </c>
      <c r="S155" s="311" t="str">
        <f t="shared" si="73"/>
        <v/>
      </c>
      <c r="T155" s="311" t="str">
        <f t="shared" si="73"/>
        <v/>
      </c>
      <c r="U155" s="311" t="str">
        <f t="shared" si="73"/>
        <v/>
      </c>
      <c r="V155" s="311" t="str">
        <f t="shared" si="73"/>
        <v/>
      </c>
      <c r="W155" s="311" t="str">
        <f t="shared" si="73"/>
        <v/>
      </c>
      <c r="X155" s="311" t="str">
        <f t="shared" si="74"/>
        <v/>
      </c>
      <c r="Y155" s="311" t="str">
        <f t="shared" si="74"/>
        <v/>
      </c>
      <c r="Z155" s="311" t="str">
        <f t="shared" si="74"/>
        <v/>
      </c>
      <c r="AA155" s="311" t="str">
        <f t="shared" si="74"/>
        <v/>
      </c>
      <c r="AB155" s="311">
        <f t="shared" si="74"/>
        <v>0</v>
      </c>
      <c r="AC155" s="311">
        <f t="shared" si="74"/>
        <v>0</v>
      </c>
      <c r="AD155" s="311">
        <f t="shared" si="74"/>
        <v>0</v>
      </c>
      <c r="AE155" s="311">
        <f t="shared" si="74"/>
        <v>0</v>
      </c>
      <c r="AF155" s="311">
        <f t="shared" si="74"/>
        <v>0</v>
      </c>
      <c r="AG155" s="311">
        <f t="shared" si="74"/>
        <v>0</v>
      </c>
      <c r="AH155" s="311">
        <f t="shared" si="75"/>
        <v>0</v>
      </c>
      <c r="AI155" s="311">
        <f t="shared" si="75"/>
        <v>0</v>
      </c>
      <c r="AJ155" s="311">
        <f t="shared" si="75"/>
        <v>0</v>
      </c>
      <c r="AK155" s="311">
        <f t="shared" si="75"/>
        <v>0</v>
      </c>
      <c r="AL155" s="311">
        <f t="shared" si="75"/>
        <v>0</v>
      </c>
      <c r="AM155" s="311">
        <f t="shared" si="75"/>
        <v>0</v>
      </c>
      <c r="AN155" s="311">
        <f t="shared" si="75"/>
        <v>0</v>
      </c>
      <c r="AO155" s="311">
        <f t="shared" si="75"/>
        <v>0</v>
      </c>
      <c r="AP155" s="311">
        <f t="shared" si="75"/>
        <v>0</v>
      </c>
      <c r="AQ155" s="311">
        <f t="shared" si="75"/>
        <v>0</v>
      </c>
      <c r="AR155" s="311">
        <f t="shared" si="76"/>
        <v>0</v>
      </c>
      <c r="AS155" s="311">
        <f t="shared" si="76"/>
        <v>0</v>
      </c>
      <c r="AT155" s="311">
        <f t="shared" si="76"/>
        <v>0</v>
      </c>
      <c r="AU155" s="311">
        <f t="shared" si="76"/>
        <v>0</v>
      </c>
      <c r="AV155" s="311">
        <f t="shared" si="76"/>
        <v>0</v>
      </c>
      <c r="AW155" s="311">
        <f t="shared" si="76"/>
        <v>0</v>
      </c>
      <c r="AX155" s="311">
        <f t="shared" si="76"/>
        <v>0</v>
      </c>
      <c r="AY155" s="311">
        <f t="shared" si="76"/>
        <v>0</v>
      </c>
      <c r="AZ155" s="311">
        <f t="shared" si="76"/>
        <v>0</v>
      </c>
      <c r="BA155" s="311">
        <f t="shared" si="76"/>
        <v>0</v>
      </c>
      <c r="BB155" s="311">
        <f t="shared" si="77"/>
        <v>0</v>
      </c>
      <c r="BC155" s="311">
        <f t="shared" si="77"/>
        <v>0</v>
      </c>
      <c r="BD155" s="311">
        <f t="shared" si="77"/>
        <v>0</v>
      </c>
      <c r="BE155" s="311">
        <f t="shared" si="77"/>
        <v>0</v>
      </c>
      <c r="BF155" s="311" t="str">
        <f t="shared" si="77"/>
        <v/>
      </c>
      <c r="BG155" s="311" t="str">
        <f t="shared" si="77"/>
        <v/>
      </c>
      <c r="BH155" s="311" t="str">
        <f t="shared" si="77"/>
        <v/>
      </c>
      <c r="BI155" s="311" t="str">
        <f t="shared" si="77"/>
        <v/>
      </c>
      <c r="BJ155" s="311" t="str">
        <f t="shared" si="77"/>
        <v/>
      </c>
      <c r="BK155" s="311" t="str">
        <f t="shared" si="77"/>
        <v/>
      </c>
      <c r="BL155" s="311" t="str">
        <f t="shared" si="77"/>
        <v/>
      </c>
      <c r="BM155" s="311" t="str">
        <f t="shared" si="77"/>
        <v/>
      </c>
    </row>
    <row r="156" spans="1:65" s="29" customFormat="1">
      <c r="A156" s="459"/>
      <c r="B156" s="273">
        <f t="shared" si="47"/>
        <v>2078</v>
      </c>
      <c r="C156" s="274">
        <f t="shared" ca="1" si="46"/>
        <v>0</v>
      </c>
      <c r="D156" s="311" t="str">
        <f t="shared" si="72"/>
        <v/>
      </c>
      <c r="E156" s="311" t="str">
        <f t="shared" si="72"/>
        <v/>
      </c>
      <c r="F156" s="311" t="str">
        <f t="shared" si="72"/>
        <v/>
      </c>
      <c r="G156" s="311" t="str">
        <f t="shared" si="72"/>
        <v/>
      </c>
      <c r="H156" s="311" t="str">
        <f t="shared" si="72"/>
        <v/>
      </c>
      <c r="I156" s="311" t="str">
        <f t="shared" si="72"/>
        <v/>
      </c>
      <c r="J156" s="311" t="str">
        <f t="shared" si="72"/>
        <v/>
      </c>
      <c r="K156" s="311" t="str">
        <f t="shared" si="72"/>
        <v/>
      </c>
      <c r="L156" s="311" t="str">
        <f t="shared" si="72"/>
        <v/>
      </c>
      <c r="M156" s="311" t="str">
        <f t="shared" si="72"/>
        <v/>
      </c>
      <c r="N156" s="311" t="str">
        <f t="shared" si="73"/>
        <v/>
      </c>
      <c r="O156" s="311" t="str">
        <f t="shared" si="73"/>
        <v/>
      </c>
      <c r="P156" s="311" t="str">
        <f t="shared" si="73"/>
        <v/>
      </c>
      <c r="Q156" s="311" t="str">
        <f t="shared" si="73"/>
        <v/>
      </c>
      <c r="R156" s="311" t="str">
        <f t="shared" si="73"/>
        <v/>
      </c>
      <c r="S156" s="311" t="str">
        <f t="shared" si="73"/>
        <v/>
      </c>
      <c r="T156" s="311" t="str">
        <f t="shared" si="73"/>
        <v/>
      </c>
      <c r="U156" s="311" t="str">
        <f t="shared" si="73"/>
        <v/>
      </c>
      <c r="V156" s="311" t="str">
        <f t="shared" si="73"/>
        <v/>
      </c>
      <c r="W156" s="311" t="str">
        <f t="shared" si="73"/>
        <v/>
      </c>
      <c r="X156" s="311" t="str">
        <f t="shared" si="74"/>
        <v/>
      </c>
      <c r="Y156" s="311" t="str">
        <f t="shared" si="74"/>
        <v/>
      </c>
      <c r="Z156" s="311" t="str">
        <f t="shared" si="74"/>
        <v/>
      </c>
      <c r="AA156" s="311" t="str">
        <f t="shared" si="74"/>
        <v/>
      </c>
      <c r="AB156" s="311" t="str">
        <f t="shared" si="74"/>
        <v/>
      </c>
      <c r="AC156" s="311">
        <f t="shared" si="74"/>
        <v>0</v>
      </c>
      <c r="AD156" s="311">
        <f t="shared" si="74"/>
        <v>0</v>
      </c>
      <c r="AE156" s="311">
        <f t="shared" si="74"/>
        <v>0</v>
      </c>
      <c r="AF156" s="311">
        <f t="shared" si="74"/>
        <v>0</v>
      </c>
      <c r="AG156" s="311">
        <f t="shared" si="74"/>
        <v>0</v>
      </c>
      <c r="AH156" s="311">
        <f t="shared" si="75"/>
        <v>0</v>
      </c>
      <c r="AI156" s="311">
        <f t="shared" si="75"/>
        <v>0</v>
      </c>
      <c r="AJ156" s="311">
        <f t="shared" si="75"/>
        <v>0</v>
      </c>
      <c r="AK156" s="311">
        <f t="shared" si="75"/>
        <v>0</v>
      </c>
      <c r="AL156" s="311">
        <f t="shared" si="75"/>
        <v>0</v>
      </c>
      <c r="AM156" s="311">
        <f t="shared" si="75"/>
        <v>0</v>
      </c>
      <c r="AN156" s="311">
        <f t="shared" si="75"/>
        <v>0</v>
      </c>
      <c r="AO156" s="311">
        <f t="shared" si="75"/>
        <v>0</v>
      </c>
      <c r="AP156" s="311">
        <f t="shared" si="75"/>
        <v>0</v>
      </c>
      <c r="AQ156" s="311">
        <f t="shared" si="75"/>
        <v>0</v>
      </c>
      <c r="AR156" s="311">
        <f t="shared" si="76"/>
        <v>0</v>
      </c>
      <c r="AS156" s="311">
        <f t="shared" si="76"/>
        <v>0</v>
      </c>
      <c r="AT156" s="311">
        <f t="shared" si="76"/>
        <v>0</v>
      </c>
      <c r="AU156" s="311">
        <f t="shared" si="76"/>
        <v>0</v>
      </c>
      <c r="AV156" s="311">
        <f t="shared" si="76"/>
        <v>0</v>
      </c>
      <c r="AW156" s="311">
        <f t="shared" si="76"/>
        <v>0</v>
      </c>
      <c r="AX156" s="311">
        <f t="shared" si="76"/>
        <v>0</v>
      </c>
      <c r="AY156" s="311">
        <f t="shared" si="76"/>
        <v>0</v>
      </c>
      <c r="AZ156" s="311">
        <f t="shared" si="76"/>
        <v>0</v>
      </c>
      <c r="BA156" s="311">
        <f t="shared" si="76"/>
        <v>0</v>
      </c>
      <c r="BB156" s="311">
        <f t="shared" si="77"/>
        <v>0</v>
      </c>
      <c r="BC156" s="311">
        <f t="shared" si="77"/>
        <v>0</v>
      </c>
      <c r="BD156" s="311">
        <f t="shared" si="77"/>
        <v>0</v>
      </c>
      <c r="BE156" s="311">
        <f t="shared" si="77"/>
        <v>0</v>
      </c>
      <c r="BF156" s="311">
        <f t="shared" si="77"/>
        <v>0</v>
      </c>
      <c r="BG156" s="311" t="str">
        <f t="shared" si="77"/>
        <v/>
      </c>
      <c r="BH156" s="311" t="str">
        <f t="shared" si="77"/>
        <v/>
      </c>
      <c r="BI156" s="311" t="str">
        <f t="shared" si="77"/>
        <v/>
      </c>
      <c r="BJ156" s="311" t="str">
        <f t="shared" si="77"/>
        <v/>
      </c>
      <c r="BK156" s="311" t="str">
        <f t="shared" si="77"/>
        <v/>
      </c>
      <c r="BL156" s="311" t="str">
        <f t="shared" si="77"/>
        <v/>
      </c>
      <c r="BM156" s="311" t="str">
        <f t="shared" si="77"/>
        <v/>
      </c>
    </row>
    <row r="157" spans="1:65" s="29" customFormat="1">
      <c r="A157" s="459"/>
      <c r="B157" s="273">
        <f t="shared" si="47"/>
        <v>2079</v>
      </c>
      <c r="C157" s="274">
        <f t="shared" ca="1" si="46"/>
        <v>0</v>
      </c>
      <c r="D157" s="311" t="str">
        <f t="shared" si="72"/>
        <v/>
      </c>
      <c r="E157" s="311" t="str">
        <f t="shared" si="72"/>
        <v/>
      </c>
      <c r="F157" s="311" t="str">
        <f t="shared" si="72"/>
        <v/>
      </c>
      <c r="G157" s="311" t="str">
        <f t="shared" si="72"/>
        <v/>
      </c>
      <c r="H157" s="311" t="str">
        <f t="shared" si="72"/>
        <v/>
      </c>
      <c r="I157" s="311" t="str">
        <f t="shared" si="72"/>
        <v/>
      </c>
      <c r="J157" s="311" t="str">
        <f t="shared" si="72"/>
        <v/>
      </c>
      <c r="K157" s="311" t="str">
        <f t="shared" si="72"/>
        <v/>
      </c>
      <c r="L157" s="311" t="str">
        <f t="shared" si="72"/>
        <v/>
      </c>
      <c r="M157" s="311" t="str">
        <f t="shared" si="72"/>
        <v/>
      </c>
      <c r="N157" s="311" t="str">
        <f t="shared" si="73"/>
        <v/>
      </c>
      <c r="O157" s="311" t="str">
        <f t="shared" si="73"/>
        <v/>
      </c>
      <c r="P157" s="311" t="str">
        <f t="shared" si="73"/>
        <v/>
      </c>
      <c r="Q157" s="311" t="str">
        <f t="shared" si="73"/>
        <v/>
      </c>
      <c r="R157" s="311" t="str">
        <f t="shared" si="73"/>
        <v/>
      </c>
      <c r="S157" s="311" t="str">
        <f t="shared" si="73"/>
        <v/>
      </c>
      <c r="T157" s="311" t="str">
        <f t="shared" si="73"/>
        <v/>
      </c>
      <c r="U157" s="311" t="str">
        <f t="shared" si="73"/>
        <v/>
      </c>
      <c r="V157" s="311" t="str">
        <f t="shared" si="73"/>
        <v/>
      </c>
      <c r="W157" s="311" t="str">
        <f t="shared" si="73"/>
        <v/>
      </c>
      <c r="X157" s="311" t="str">
        <f t="shared" si="74"/>
        <v/>
      </c>
      <c r="Y157" s="311" t="str">
        <f t="shared" si="74"/>
        <v/>
      </c>
      <c r="Z157" s="311" t="str">
        <f t="shared" si="74"/>
        <v/>
      </c>
      <c r="AA157" s="311" t="str">
        <f t="shared" si="74"/>
        <v/>
      </c>
      <c r="AB157" s="311" t="str">
        <f t="shared" si="74"/>
        <v/>
      </c>
      <c r="AC157" s="311" t="str">
        <f t="shared" si="74"/>
        <v/>
      </c>
      <c r="AD157" s="311">
        <f t="shared" si="74"/>
        <v>0</v>
      </c>
      <c r="AE157" s="311">
        <f t="shared" si="74"/>
        <v>0</v>
      </c>
      <c r="AF157" s="311">
        <f t="shared" si="74"/>
        <v>0</v>
      </c>
      <c r="AG157" s="311">
        <f t="shared" si="74"/>
        <v>0</v>
      </c>
      <c r="AH157" s="311">
        <f t="shared" si="75"/>
        <v>0</v>
      </c>
      <c r="AI157" s="311">
        <f t="shared" si="75"/>
        <v>0</v>
      </c>
      <c r="AJ157" s="311">
        <f t="shared" si="75"/>
        <v>0</v>
      </c>
      <c r="AK157" s="311">
        <f t="shared" si="75"/>
        <v>0</v>
      </c>
      <c r="AL157" s="311">
        <f t="shared" si="75"/>
        <v>0</v>
      </c>
      <c r="AM157" s="311">
        <f t="shared" si="75"/>
        <v>0</v>
      </c>
      <c r="AN157" s="311">
        <f t="shared" si="75"/>
        <v>0</v>
      </c>
      <c r="AO157" s="311">
        <f t="shared" si="75"/>
        <v>0</v>
      </c>
      <c r="AP157" s="311">
        <f t="shared" si="75"/>
        <v>0</v>
      </c>
      <c r="AQ157" s="311">
        <f t="shared" si="75"/>
        <v>0</v>
      </c>
      <c r="AR157" s="311">
        <f t="shared" si="76"/>
        <v>0</v>
      </c>
      <c r="AS157" s="311">
        <f t="shared" si="76"/>
        <v>0</v>
      </c>
      <c r="AT157" s="311">
        <f t="shared" si="76"/>
        <v>0</v>
      </c>
      <c r="AU157" s="311">
        <f t="shared" si="76"/>
        <v>0</v>
      </c>
      <c r="AV157" s="311">
        <f t="shared" si="76"/>
        <v>0</v>
      </c>
      <c r="AW157" s="311">
        <f t="shared" si="76"/>
        <v>0</v>
      </c>
      <c r="AX157" s="311">
        <f t="shared" si="76"/>
        <v>0</v>
      </c>
      <c r="AY157" s="311">
        <f t="shared" si="76"/>
        <v>0</v>
      </c>
      <c r="AZ157" s="311">
        <f t="shared" si="76"/>
        <v>0</v>
      </c>
      <c r="BA157" s="311">
        <f t="shared" si="76"/>
        <v>0</v>
      </c>
      <c r="BB157" s="311">
        <f t="shared" si="77"/>
        <v>0</v>
      </c>
      <c r="BC157" s="311">
        <f t="shared" si="77"/>
        <v>0</v>
      </c>
      <c r="BD157" s="311">
        <f t="shared" si="77"/>
        <v>0</v>
      </c>
      <c r="BE157" s="311">
        <f t="shared" si="77"/>
        <v>0</v>
      </c>
      <c r="BF157" s="311">
        <f t="shared" si="77"/>
        <v>0</v>
      </c>
      <c r="BG157" s="311">
        <f t="shared" si="77"/>
        <v>0</v>
      </c>
      <c r="BH157" s="311" t="str">
        <f t="shared" si="77"/>
        <v/>
      </c>
      <c r="BI157" s="311" t="str">
        <f t="shared" si="77"/>
        <v/>
      </c>
      <c r="BJ157" s="311" t="str">
        <f t="shared" si="77"/>
        <v/>
      </c>
      <c r="BK157" s="311" t="str">
        <f t="shared" si="77"/>
        <v/>
      </c>
      <c r="BL157" s="311" t="str">
        <f t="shared" si="77"/>
        <v/>
      </c>
      <c r="BM157" s="311" t="str">
        <f t="shared" si="77"/>
        <v/>
      </c>
    </row>
    <row r="158" spans="1:65" s="29" customFormat="1">
      <c r="A158" s="459"/>
      <c r="B158" s="273">
        <f t="shared" si="47"/>
        <v>2080</v>
      </c>
      <c r="C158" s="274">
        <f t="shared" ca="1" si="46"/>
        <v>0</v>
      </c>
      <c r="D158" s="311" t="str">
        <f t="shared" si="72"/>
        <v/>
      </c>
      <c r="E158" s="311" t="str">
        <f t="shared" si="72"/>
        <v/>
      </c>
      <c r="F158" s="311" t="str">
        <f t="shared" si="72"/>
        <v/>
      </c>
      <c r="G158" s="311" t="str">
        <f t="shared" si="72"/>
        <v/>
      </c>
      <c r="H158" s="311" t="str">
        <f t="shared" si="72"/>
        <v/>
      </c>
      <c r="I158" s="311" t="str">
        <f t="shared" si="72"/>
        <v/>
      </c>
      <c r="J158" s="311" t="str">
        <f t="shared" si="72"/>
        <v/>
      </c>
      <c r="K158" s="311" t="str">
        <f t="shared" si="72"/>
        <v/>
      </c>
      <c r="L158" s="311" t="str">
        <f t="shared" si="72"/>
        <v/>
      </c>
      <c r="M158" s="311" t="str">
        <f t="shared" si="72"/>
        <v/>
      </c>
      <c r="N158" s="311" t="str">
        <f t="shared" si="73"/>
        <v/>
      </c>
      <c r="O158" s="311" t="str">
        <f t="shared" si="73"/>
        <v/>
      </c>
      <c r="P158" s="311" t="str">
        <f t="shared" si="73"/>
        <v/>
      </c>
      <c r="Q158" s="311" t="str">
        <f t="shared" si="73"/>
        <v/>
      </c>
      <c r="R158" s="311" t="str">
        <f t="shared" si="73"/>
        <v/>
      </c>
      <c r="S158" s="311" t="str">
        <f t="shared" si="73"/>
        <v/>
      </c>
      <c r="T158" s="311" t="str">
        <f t="shared" si="73"/>
        <v/>
      </c>
      <c r="U158" s="311" t="str">
        <f t="shared" si="73"/>
        <v/>
      </c>
      <c r="V158" s="311" t="str">
        <f t="shared" si="73"/>
        <v/>
      </c>
      <c r="W158" s="311" t="str">
        <f t="shared" si="73"/>
        <v/>
      </c>
      <c r="X158" s="311" t="str">
        <f t="shared" si="74"/>
        <v/>
      </c>
      <c r="Y158" s="311" t="str">
        <f t="shared" si="74"/>
        <v/>
      </c>
      <c r="Z158" s="311" t="str">
        <f t="shared" si="74"/>
        <v/>
      </c>
      <c r="AA158" s="311" t="str">
        <f t="shared" si="74"/>
        <v/>
      </c>
      <c r="AB158" s="311" t="str">
        <f t="shared" si="74"/>
        <v/>
      </c>
      <c r="AC158" s="311" t="str">
        <f t="shared" si="74"/>
        <v/>
      </c>
      <c r="AD158" s="311" t="str">
        <f t="shared" si="74"/>
        <v/>
      </c>
      <c r="AE158" s="311">
        <f t="shared" si="74"/>
        <v>0</v>
      </c>
      <c r="AF158" s="311">
        <f t="shared" si="74"/>
        <v>0</v>
      </c>
      <c r="AG158" s="311">
        <f t="shared" si="74"/>
        <v>0</v>
      </c>
      <c r="AH158" s="311">
        <f t="shared" si="75"/>
        <v>0</v>
      </c>
      <c r="AI158" s="311">
        <f t="shared" si="75"/>
        <v>0</v>
      </c>
      <c r="AJ158" s="311">
        <f t="shared" si="75"/>
        <v>0</v>
      </c>
      <c r="AK158" s="311">
        <f t="shared" si="75"/>
        <v>0</v>
      </c>
      <c r="AL158" s="311">
        <f t="shared" si="75"/>
        <v>0</v>
      </c>
      <c r="AM158" s="311">
        <f t="shared" si="75"/>
        <v>0</v>
      </c>
      <c r="AN158" s="311">
        <f t="shared" si="75"/>
        <v>0</v>
      </c>
      <c r="AO158" s="311">
        <f t="shared" si="75"/>
        <v>0</v>
      </c>
      <c r="AP158" s="311">
        <f t="shared" si="75"/>
        <v>0</v>
      </c>
      <c r="AQ158" s="311">
        <f t="shared" si="75"/>
        <v>0</v>
      </c>
      <c r="AR158" s="311">
        <f t="shared" si="76"/>
        <v>0</v>
      </c>
      <c r="AS158" s="311">
        <f t="shared" si="76"/>
        <v>0</v>
      </c>
      <c r="AT158" s="311">
        <f t="shared" si="76"/>
        <v>0</v>
      </c>
      <c r="AU158" s="311">
        <f t="shared" si="76"/>
        <v>0</v>
      </c>
      <c r="AV158" s="311">
        <f t="shared" si="76"/>
        <v>0</v>
      </c>
      <c r="AW158" s="311">
        <f t="shared" si="76"/>
        <v>0</v>
      </c>
      <c r="AX158" s="311">
        <f t="shared" si="76"/>
        <v>0</v>
      </c>
      <c r="AY158" s="311">
        <f t="shared" si="76"/>
        <v>0</v>
      </c>
      <c r="AZ158" s="311">
        <f t="shared" si="76"/>
        <v>0</v>
      </c>
      <c r="BA158" s="311">
        <f t="shared" si="76"/>
        <v>0</v>
      </c>
      <c r="BB158" s="311">
        <f t="shared" si="77"/>
        <v>0</v>
      </c>
      <c r="BC158" s="311">
        <f t="shared" si="77"/>
        <v>0</v>
      </c>
      <c r="BD158" s="311">
        <f t="shared" si="77"/>
        <v>0</v>
      </c>
      <c r="BE158" s="311">
        <f t="shared" si="77"/>
        <v>0</v>
      </c>
      <c r="BF158" s="311">
        <f t="shared" si="77"/>
        <v>0</v>
      </c>
      <c r="BG158" s="311">
        <f t="shared" si="77"/>
        <v>0</v>
      </c>
      <c r="BH158" s="311">
        <f t="shared" si="77"/>
        <v>0</v>
      </c>
      <c r="BI158" s="311" t="str">
        <f t="shared" si="77"/>
        <v/>
      </c>
      <c r="BJ158" s="311" t="str">
        <f t="shared" si="77"/>
        <v/>
      </c>
      <c r="BK158" s="311" t="str">
        <f t="shared" si="77"/>
        <v/>
      </c>
      <c r="BL158" s="311" t="str">
        <f t="shared" si="77"/>
        <v/>
      </c>
      <c r="BM158" s="311" t="str">
        <f t="shared" si="77"/>
        <v/>
      </c>
    </row>
    <row r="159" spans="1:65" s="29" customFormat="1">
      <c r="A159" s="459"/>
      <c r="B159" s="273">
        <f t="shared" si="47"/>
        <v>2081</v>
      </c>
      <c r="C159" s="274">
        <f t="shared" ca="1" si="46"/>
        <v>0</v>
      </c>
      <c r="D159" s="311" t="str">
        <f t="shared" si="72"/>
        <v/>
      </c>
      <c r="E159" s="311" t="str">
        <f t="shared" si="72"/>
        <v/>
      </c>
      <c r="F159" s="311" t="str">
        <f t="shared" si="72"/>
        <v/>
      </c>
      <c r="G159" s="311" t="str">
        <f t="shared" si="72"/>
        <v/>
      </c>
      <c r="H159" s="311" t="str">
        <f t="shared" si="72"/>
        <v/>
      </c>
      <c r="I159" s="311" t="str">
        <f t="shared" si="72"/>
        <v/>
      </c>
      <c r="J159" s="311" t="str">
        <f t="shared" si="72"/>
        <v/>
      </c>
      <c r="K159" s="311" t="str">
        <f t="shared" si="72"/>
        <v/>
      </c>
      <c r="L159" s="311" t="str">
        <f t="shared" si="72"/>
        <v/>
      </c>
      <c r="M159" s="311" t="str">
        <f t="shared" si="72"/>
        <v/>
      </c>
      <c r="N159" s="311" t="str">
        <f t="shared" si="73"/>
        <v/>
      </c>
      <c r="O159" s="311" t="str">
        <f t="shared" si="73"/>
        <v/>
      </c>
      <c r="P159" s="311" t="str">
        <f t="shared" si="73"/>
        <v/>
      </c>
      <c r="Q159" s="311" t="str">
        <f t="shared" si="73"/>
        <v/>
      </c>
      <c r="R159" s="311" t="str">
        <f t="shared" si="73"/>
        <v/>
      </c>
      <c r="S159" s="311" t="str">
        <f t="shared" si="73"/>
        <v/>
      </c>
      <c r="T159" s="311" t="str">
        <f t="shared" si="73"/>
        <v/>
      </c>
      <c r="U159" s="311" t="str">
        <f t="shared" si="73"/>
        <v/>
      </c>
      <c r="V159" s="311" t="str">
        <f t="shared" si="73"/>
        <v/>
      </c>
      <c r="W159" s="311" t="str">
        <f t="shared" si="73"/>
        <v/>
      </c>
      <c r="X159" s="311" t="str">
        <f t="shared" si="74"/>
        <v/>
      </c>
      <c r="Y159" s="311" t="str">
        <f t="shared" si="74"/>
        <v/>
      </c>
      <c r="Z159" s="311" t="str">
        <f t="shared" si="74"/>
        <v/>
      </c>
      <c r="AA159" s="311" t="str">
        <f t="shared" si="74"/>
        <v/>
      </c>
      <c r="AB159" s="311" t="str">
        <f t="shared" si="74"/>
        <v/>
      </c>
      <c r="AC159" s="311" t="str">
        <f t="shared" si="74"/>
        <v/>
      </c>
      <c r="AD159" s="311" t="str">
        <f t="shared" si="74"/>
        <v/>
      </c>
      <c r="AE159" s="311" t="str">
        <f t="shared" si="74"/>
        <v/>
      </c>
      <c r="AF159" s="311">
        <f t="shared" si="74"/>
        <v>0</v>
      </c>
      <c r="AG159" s="311">
        <f t="shared" si="74"/>
        <v>0</v>
      </c>
      <c r="AH159" s="311">
        <f t="shared" si="75"/>
        <v>0</v>
      </c>
      <c r="AI159" s="311">
        <f t="shared" si="75"/>
        <v>0</v>
      </c>
      <c r="AJ159" s="311">
        <f t="shared" si="75"/>
        <v>0</v>
      </c>
      <c r="AK159" s="311">
        <f t="shared" si="75"/>
        <v>0</v>
      </c>
      <c r="AL159" s="311">
        <f t="shared" si="75"/>
        <v>0</v>
      </c>
      <c r="AM159" s="311">
        <f t="shared" si="75"/>
        <v>0</v>
      </c>
      <c r="AN159" s="311">
        <f t="shared" si="75"/>
        <v>0</v>
      </c>
      <c r="AO159" s="311">
        <f t="shared" si="75"/>
        <v>0</v>
      </c>
      <c r="AP159" s="311">
        <f t="shared" si="75"/>
        <v>0</v>
      </c>
      <c r="AQ159" s="311">
        <f t="shared" si="75"/>
        <v>0</v>
      </c>
      <c r="AR159" s="311">
        <f t="shared" si="76"/>
        <v>0</v>
      </c>
      <c r="AS159" s="311">
        <f t="shared" si="76"/>
        <v>0</v>
      </c>
      <c r="AT159" s="311">
        <f t="shared" si="76"/>
        <v>0</v>
      </c>
      <c r="AU159" s="311">
        <f t="shared" si="76"/>
        <v>0</v>
      </c>
      <c r="AV159" s="311">
        <f t="shared" si="76"/>
        <v>0</v>
      </c>
      <c r="AW159" s="311">
        <f t="shared" si="76"/>
        <v>0</v>
      </c>
      <c r="AX159" s="311">
        <f t="shared" si="76"/>
        <v>0</v>
      </c>
      <c r="AY159" s="311">
        <f t="shared" si="76"/>
        <v>0</v>
      </c>
      <c r="AZ159" s="311">
        <f t="shared" si="76"/>
        <v>0</v>
      </c>
      <c r="BA159" s="311">
        <f t="shared" si="76"/>
        <v>0</v>
      </c>
      <c r="BB159" s="311">
        <f t="shared" si="77"/>
        <v>0</v>
      </c>
      <c r="BC159" s="311">
        <f t="shared" si="77"/>
        <v>0</v>
      </c>
      <c r="BD159" s="311">
        <f t="shared" si="77"/>
        <v>0</v>
      </c>
      <c r="BE159" s="311">
        <f t="shared" si="77"/>
        <v>0</v>
      </c>
      <c r="BF159" s="311">
        <f t="shared" si="77"/>
        <v>0</v>
      </c>
      <c r="BG159" s="311">
        <f t="shared" si="77"/>
        <v>0</v>
      </c>
      <c r="BH159" s="311">
        <f t="shared" si="77"/>
        <v>0</v>
      </c>
      <c r="BI159" s="311">
        <f t="shared" si="77"/>
        <v>0</v>
      </c>
      <c r="BJ159" s="311" t="str">
        <f t="shared" si="77"/>
        <v/>
      </c>
      <c r="BK159" s="311" t="str">
        <f t="shared" si="77"/>
        <v/>
      </c>
      <c r="BL159" s="311" t="str">
        <f t="shared" si="77"/>
        <v/>
      </c>
      <c r="BM159" s="311" t="str">
        <f t="shared" si="77"/>
        <v/>
      </c>
    </row>
    <row r="160" spans="1:65" s="29" customFormat="1">
      <c r="A160" s="459"/>
      <c r="B160" s="273">
        <f t="shared" si="47"/>
        <v>2082</v>
      </c>
      <c r="C160" s="274">
        <f t="shared" ca="1" si="46"/>
        <v>0</v>
      </c>
      <c r="D160" s="311" t="str">
        <f t="shared" si="72"/>
        <v/>
      </c>
      <c r="E160" s="311" t="str">
        <f t="shared" si="72"/>
        <v/>
      </c>
      <c r="F160" s="311" t="str">
        <f t="shared" si="72"/>
        <v/>
      </c>
      <c r="G160" s="311" t="str">
        <f t="shared" si="72"/>
        <v/>
      </c>
      <c r="H160" s="311" t="str">
        <f t="shared" si="72"/>
        <v/>
      </c>
      <c r="I160" s="311" t="str">
        <f t="shared" si="72"/>
        <v/>
      </c>
      <c r="J160" s="311" t="str">
        <f t="shared" si="72"/>
        <v/>
      </c>
      <c r="K160" s="311" t="str">
        <f t="shared" si="72"/>
        <v/>
      </c>
      <c r="L160" s="311" t="str">
        <f t="shared" si="72"/>
        <v/>
      </c>
      <c r="M160" s="311" t="str">
        <f t="shared" si="72"/>
        <v/>
      </c>
      <c r="N160" s="311" t="str">
        <f t="shared" si="73"/>
        <v/>
      </c>
      <c r="O160" s="311" t="str">
        <f t="shared" si="73"/>
        <v/>
      </c>
      <c r="P160" s="311" t="str">
        <f t="shared" si="73"/>
        <v/>
      </c>
      <c r="Q160" s="311" t="str">
        <f t="shared" si="73"/>
        <v/>
      </c>
      <c r="R160" s="311" t="str">
        <f t="shared" si="73"/>
        <v/>
      </c>
      <c r="S160" s="311" t="str">
        <f t="shared" si="73"/>
        <v/>
      </c>
      <c r="T160" s="311" t="str">
        <f t="shared" si="73"/>
        <v/>
      </c>
      <c r="U160" s="311" t="str">
        <f t="shared" si="73"/>
        <v/>
      </c>
      <c r="V160" s="311" t="str">
        <f t="shared" si="73"/>
        <v/>
      </c>
      <c r="W160" s="311" t="str">
        <f t="shared" si="73"/>
        <v/>
      </c>
      <c r="X160" s="311" t="str">
        <f t="shared" si="74"/>
        <v/>
      </c>
      <c r="Y160" s="311" t="str">
        <f t="shared" si="74"/>
        <v/>
      </c>
      <c r="Z160" s="311" t="str">
        <f t="shared" si="74"/>
        <v/>
      </c>
      <c r="AA160" s="311" t="str">
        <f t="shared" si="74"/>
        <v/>
      </c>
      <c r="AB160" s="311" t="str">
        <f t="shared" si="74"/>
        <v/>
      </c>
      <c r="AC160" s="311" t="str">
        <f t="shared" si="74"/>
        <v/>
      </c>
      <c r="AD160" s="311" t="str">
        <f t="shared" si="74"/>
        <v/>
      </c>
      <c r="AE160" s="311" t="str">
        <f t="shared" si="74"/>
        <v/>
      </c>
      <c r="AF160" s="311" t="str">
        <f t="shared" si="74"/>
        <v/>
      </c>
      <c r="AG160" s="311">
        <f t="shared" si="74"/>
        <v>0</v>
      </c>
      <c r="AH160" s="311">
        <f t="shared" si="75"/>
        <v>0</v>
      </c>
      <c r="AI160" s="311">
        <f t="shared" si="75"/>
        <v>0</v>
      </c>
      <c r="AJ160" s="311">
        <f t="shared" si="75"/>
        <v>0</v>
      </c>
      <c r="AK160" s="311">
        <f t="shared" si="75"/>
        <v>0</v>
      </c>
      <c r="AL160" s="311">
        <f t="shared" si="75"/>
        <v>0</v>
      </c>
      <c r="AM160" s="311">
        <f t="shared" si="75"/>
        <v>0</v>
      </c>
      <c r="AN160" s="311">
        <f t="shared" si="75"/>
        <v>0</v>
      </c>
      <c r="AO160" s="311">
        <f t="shared" si="75"/>
        <v>0</v>
      </c>
      <c r="AP160" s="311">
        <f t="shared" si="75"/>
        <v>0</v>
      </c>
      <c r="AQ160" s="311">
        <f t="shared" si="75"/>
        <v>0</v>
      </c>
      <c r="AR160" s="311">
        <f t="shared" si="76"/>
        <v>0</v>
      </c>
      <c r="AS160" s="311">
        <f t="shared" si="76"/>
        <v>0</v>
      </c>
      <c r="AT160" s="311">
        <f t="shared" si="76"/>
        <v>0</v>
      </c>
      <c r="AU160" s="311">
        <f t="shared" si="76"/>
        <v>0</v>
      </c>
      <c r="AV160" s="311">
        <f t="shared" si="76"/>
        <v>0</v>
      </c>
      <c r="AW160" s="311">
        <f t="shared" si="76"/>
        <v>0</v>
      </c>
      <c r="AX160" s="311">
        <f t="shared" si="76"/>
        <v>0</v>
      </c>
      <c r="AY160" s="311">
        <f t="shared" si="76"/>
        <v>0</v>
      </c>
      <c r="AZ160" s="311">
        <f t="shared" si="76"/>
        <v>0</v>
      </c>
      <c r="BA160" s="311">
        <f t="shared" si="76"/>
        <v>0</v>
      </c>
      <c r="BB160" s="311">
        <f t="shared" si="77"/>
        <v>0</v>
      </c>
      <c r="BC160" s="311">
        <f t="shared" si="77"/>
        <v>0</v>
      </c>
      <c r="BD160" s="311">
        <f t="shared" si="77"/>
        <v>0</v>
      </c>
      <c r="BE160" s="311">
        <f t="shared" si="77"/>
        <v>0</v>
      </c>
      <c r="BF160" s="311">
        <f t="shared" si="77"/>
        <v>0</v>
      </c>
      <c r="BG160" s="311">
        <f t="shared" si="77"/>
        <v>0</v>
      </c>
      <c r="BH160" s="311">
        <f t="shared" si="77"/>
        <v>0</v>
      </c>
      <c r="BI160" s="311">
        <f t="shared" si="77"/>
        <v>0</v>
      </c>
      <c r="BJ160" s="311">
        <f t="shared" si="77"/>
        <v>0</v>
      </c>
      <c r="BK160" s="311" t="str">
        <f t="shared" si="77"/>
        <v/>
      </c>
      <c r="BL160" s="311" t="str">
        <f t="shared" si="77"/>
        <v/>
      </c>
      <c r="BM160" s="311" t="str">
        <f t="shared" si="77"/>
        <v/>
      </c>
    </row>
    <row r="161" spans="1:65" s="29" customFormat="1">
      <c r="A161" s="459"/>
      <c r="B161" s="273">
        <f t="shared" si="47"/>
        <v>2083</v>
      </c>
      <c r="C161" s="274">
        <f t="shared" ca="1" si="46"/>
        <v>0</v>
      </c>
      <c r="D161" s="311" t="str">
        <f t="shared" si="72"/>
        <v/>
      </c>
      <c r="E161" s="311" t="str">
        <f t="shared" si="72"/>
        <v/>
      </c>
      <c r="F161" s="311" t="str">
        <f t="shared" si="72"/>
        <v/>
      </c>
      <c r="G161" s="311" t="str">
        <f t="shared" si="72"/>
        <v/>
      </c>
      <c r="H161" s="311" t="str">
        <f t="shared" si="72"/>
        <v/>
      </c>
      <c r="I161" s="311" t="str">
        <f t="shared" si="72"/>
        <v/>
      </c>
      <c r="J161" s="311" t="str">
        <f t="shared" si="72"/>
        <v/>
      </c>
      <c r="K161" s="311" t="str">
        <f t="shared" si="72"/>
        <v/>
      </c>
      <c r="L161" s="311" t="str">
        <f t="shared" si="72"/>
        <v/>
      </c>
      <c r="M161" s="311" t="str">
        <f t="shared" si="72"/>
        <v/>
      </c>
      <c r="N161" s="311" t="str">
        <f t="shared" si="73"/>
        <v/>
      </c>
      <c r="O161" s="311" t="str">
        <f t="shared" si="73"/>
        <v/>
      </c>
      <c r="P161" s="311" t="str">
        <f t="shared" si="73"/>
        <v/>
      </c>
      <c r="Q161" s="311" t="str">
        <f t="shared" si="73"/>
        <v/>
      </c>
      <c r="R161" s="311" t="str">
        <f t="shared" si="73"/>
        <v/>
      </c>
      <c r="S161" s="311" t="str">
        <f t="shared" si="73"/>
        <v/>
      </c>
      <c r="T161" s="311" t="str">
        <f t="shared" si="73"/>
        <v/>
      </c>
      <c r="U161" s="311" t="str">
        <f t="shared" si="73"/>
        <v/>
      </c>
      <c r="V161" s="311" t="str">
        <f t="shared" si="73"/>
        <v/>
      </c>
      <c r="W161" s="311" t="str">
        <f t="shared" si="73"/>
        <v/>
      </c>
      <c r="X161" s="311" t="str">
        <f t="shared" si="74"/>
        <v/>
      </c>
      <c r="Y161" s="311" t="str">
        <f t="shared" si="74"/>
        <v/>
      </c>
      <c r="Z161" s="311" t="str">
        <f t="shared" si="74"/>
        <v/>
      </c>
      <c r="AA161" s="311" t="str">
        <f t="shared" si="74"/>
        <v/>
      </c>
      <c r="AB161" s="311" t="str">
        <f t="shared" si="74"/>
        <v/>
      </c>
      <c r="AC161" s="311" t="str">
        <f t="shared" si="74"/>
        <v/>
      </c>
      <c r="AD161" s="311" t="str">
        <f t="shared" si="74"/>
        <v/>
      </c>
      <c r="AE161" s="311" t="str">
        <f t="shared" si="74"/>
        <v/>
      </c>
      <c r="AF161" s="311" t="str">
        <f t="shared" si="74"/>
        <v/>
      </c>
      <c r="AG161" s="311" t="str">
        <f t="shared" si="74"/>
        <v/>
      </c>
      <c r="AH161" s="311">
        <f t="shared" si="75"/>
        <v>0</v>
      </c>
      <c r="AI161" s="311">
        <f t="shared" si="75"/>
        <v>0</v>
      </c>
      <c r="AJ161" s="311">
        <f t="shared" si="75"/>
        <v>0</v>
      </c>
      <c r="AK161" s="311">
        <f t="shared" si="75"/>
        <v>0</v>
      </c>
      <c r="AL161" s="311">
        <f t="shared" si="75"/>
        <v>0</v>
      </c>
      <c r="AM161" s="311">
        <f t="shared" si="75"/>
        <v>0</v>
      </c>
      <c r="AN161" s="311">
        <f t="shared" si="75"/>
        <v>0</v>
      </c>
      <c r="AO161" s="311">
        <f t="shared" si="75"/>
        <v>0</v>
      </c>
      <c r="AP161" s="311">
        <f t="shared" si="75"/>
        <v>0</v>
      </c>
      <c r="AQ161" s="311">
        <f t="shared" si="75"/>
        <v>0</v>
      </c>
      <c r="AR161" s="311">
        <f t="shared" si="76"/>
        <v>0</v>
      </c>
      <c r="AS161" s="311">
        <f t="shared" si="76"/>
        <v>0</v>
      </c>
      <c r="AT161" s="311">
        <f t="shared" si="76"/>
        <v>0</v>
      </c>
      <c r="AU161" s="311">
        <f t="shared" si="76"/>
        <v>0</v>
      </c>
      <c r="AV161" s="311">
        <f t="shared" si="76"/>
        <v>0</v>
      </c>
      <c r="AW161" s="311">
        <f t="shared" si="76"/>
        <v>0</v>
      </c>
      <c r="AX161" s="311">
        <f t="shared" si="76"/>
        <v>0</v>
      </c>
      <c r="AY161" s="311">
        <f t="shared" si="76"/>
        <v>0</v>
      </c>
      <c r="AZ161" s="311">
        <f t="shared" si="76"/>
        <v>0</v>
      </c>
      <c r="BA161" s="311">
        <f t="shared" si="76"/>
        <v>0</v>
      </c>
      <c r="BB161" s="311">
        <f t="shared" si="77"/>
        <v>0</v>
      </c>
      <c r="BC161" s="311">
        <f t="shared" si="77"/>
        <v>0</v>
      </c>
      <c r="BD161" s="311">
        <f t="shared" si="77"/>
        <v>0</v>
      </c>
      <c r="BE161" s="311">
        <f t="shared" si="77"/>
        <v>0</v>
      </c>
      <c r="BF161" s="311">
        <f t="shared" si="77"/>
        <v>0</v>
      </c>
      <c r="BG161" s="311">
        <f t="shared" si="77"/>
        <v>0</v>
      </c>
      <c r="BH161" s="311">
        <f t="shared" si="77"/>
        <v>0</v>
      </c>
      <c r="BI161" s="311">
        <f t="shared" si="77"/>
        <v>0</v>
      </c>
      <c r="BJ161" s="311">
        <f t="shared" si="77"/>
        <v>0</v>
      </c>
      <c r="BK161" s="311">
        <f t="shared" si="77"/>
        <v>0</v>
      </c>
      <c r="BL161" s="311" t="str">
        <f t="shared" si="77"/>
        <v/>
      </c>
      <c r="BM161" s="311" t="str">
        <f t="shared" si="77"/>
        <v/>
      </c>
    </row>
    <row r="162" spans="1:65" s="29" customFormat="1">
      <c r="A162" s="459"/>
      <c r="B162" s="273">
        <f t="shared" si="47"/>
        <v>2084</v>
      </c>
      <c r="C162" s="274">
        <f t="shared" ca="1" si="46"/>
        <v>0</v>
      </c>
      <c r="D162" s="311" t="str">
        <f t="shared" si="72"/>
        <v/>
      </c>
      <c r="E162" s="311" t="str">
        <f t="shared" si="72"/>
        <v/>
      </c>
      <c r="F162" s="311" t="str">
        <f t="shared" si="72"/>
        <v/>
      </c>
      <c r="G162" s="311" t="str">
        <f t="shared" si="72"/>
        <v/>
      </c>
      <c r="H162" s="311" t="str">
        <f t="shared" si="72"/>
        <v/>
      </c>
      <c r="I162" s="311" t="str">
        <f t="shared" si="72"/>
        <v/>
      </c>
      <c r="J162" s="311" t="str">
        <f t="shared" si="72"/>
        <v/>
      </c>
      <c r="K162" s="311" t="str">
        <f t="shared" si="72"/>
        <v/>
      </c>
      <c r="L162" s="311" t="str">
        <f t="shared" si="72"/>
        <v/>
      </c>
      <c r="M162" s="311" t="str">
        <f t="shared" si="72"/>
        <v/>
      </c>
      <c r="N162" s="311" t="str">
        <f t="shared" si="73"/>
        <v/>
      </c>
      <c r="O162" s="311" t="str">
        <f t="shared" si="73"/>
        <v/>
      </c>
      <c r="P162" s="311" t="str">
        <f t="shared" si="73"/>
        <v/>
      </c>
      <c r="Q162" s="311" t="str">
        <f t="shared" si="73"/>
        <v/>
      </c>
      <c r="R162" s="311" t="str">
        <f t="shared" si="73"/>
        <v/>
      </c>
      <c r="S162" s="311" t="str">
        <f t="shared" si="73"/>
        <v/>
      </c>
      <c r="T162" s="311" t="str">
        <f t="shared" si="73"/>
        <v/>
      </c>
      <c r="U162" s="311" t="str">
        <f t="shared" si="73"/>
        <v/>
      </c>
      <c r="V162" s="311" t="str">
        <f t="shared" si="73"/>
        <v/>
      </c>
      <c r="W162" s="311" t="str">
        <f t="shared" si="73"/>
        <v/>
      </c>
      <c r="X162" s="311" t="str">
        <f t="shared" si="74"/>
        <v/>
      </c>
      <c r="Y162" s="311" t="str">
        <f t="shared" si="74"/>
        <v/>
      </c>
      <c r="Z162" s="311" t="str">
        <f t="shared" si="74"/>
        <v/>
      </c>
      <c r="AA162" s="311" t="str">
        <f t="shared" si="74"/>
        <v/>
      </c>
      <c r="AB162" s="311" t="str">
        <f t="shared" si="74"/>
        <v/>
      </c>
      <c r="AC162" s="311" t="str">
        <f t="shared" si="74"/>
        <v/>
      </c>
      <c r="AD162" s="311" t="str">
        <f t="shared" si="74"/>
        <v/>
      </c>
      <c r="AE162" s="311" t="str">
        <f t="shared" si="74"/>
        <v/>
      </c>
      <c r="AF162" s="311" t="str">
        <f t="shared" si="74"/>
        <v/>
      </c>
      <c r="AG162" s="311" t="str">
        <f t="shared" si="74"/>
        <v/>
      </c>
      <c r="AH162" s="311" t="str">
        <f t="shared" si="75"/>
        <v/>
      </c>
      <c r="AI162" s="311">
        <f t="shared" si="75"/>
        <v>0</v>
      </c>
      <c r="AJ162" s="311">
        <f t="shared" si="75"/>
        <v>0</v>
      </c>
      <c r="AK162" s="311">
        <f t="shared" si="75"/>
        <v>0</v>
      </c>
      <c r="AL162" s="311">
        <f t="shared" si="75"/>
        <v>0</v>
      </c>
      <c r="AM162" s="311">
        <f t="shared" si="75"/>
        <v>0</v>
      </c>
      <c r="AN162" s="311">
        <f t="shared" si="75"/>
        <v>0</v>
      </c>
      <c r="AO162" s="311">
        <f t="shared" si="75"/>
        <v>0</v>
      </c>
      <c r="AP162" s="311">
        <f t="shared" si="75"/>
        <v>0</v>
      </c>
      <c r="AQ162" s="311">
        <f t="shared" si="75"/>
        <v>0</v>
      </c>
      <c r="AR162" s="311">
        <f t="shared" si="76"/>
        <v>0</v>
      </c>
      <c r="AS162" s="311">
        <f t="shared" si="76"/>
        <v>0</v>
      </c>
      <c r="AT162" s="311">
        <f t="shared" si="76"/>
        <v>0</v>
      </c>
      <c r="AU162" s="311">
        <f t="shared" si="76"/>
        <v>0</v>
      </c>
      <c r="AV162" s="311">
        <f t="shared" si="76"/>
        <v>0</v>
      </c>
      <c r="AW162" s="311">
        <f t="shared" si="76"/>
        <v>0</v>
      </c>
      <c r="AX162" s="311">
        <f t="shared" si="76"/>
        <v>0</v>
      </c>
      <c r="AY162" s="311">
        <f t="shared" si="76"/>
        <v>0</v>
      </c>
      <c r="AZ162" s="311">
        <f t="shared" si="76"/>
        <v>0</v>
      </c>
      <c r="BA162" s="311">
        <f t="shared" si="76"/>
        <v>0</v>
      </c>
      <c r="BB162" s="311">
        <f t="shared" si="77"/>
        <v>0</v>
      </c>
      <c r="BC162" s="311">
        <f t="shared" si="77"/>
        <v>0</v>
      </c>
      <c r="BD162" s="311">
        <f t="shared" si="77"/>
        <v>0</v>
      </c>
      <c r="BE162" s="311">
        <f t="shared" si="77"/>
        <v>0</v>
      </c>
      <c r="BF162" s="311">
        <f t="shared" si="77"/>
        <v>0</v>
      </c>
      <c r="BG162" s="311">
        <f t="shared" si="77"/>
        <v>0</v>
      </c>
      <c r="BH162" s="311">
        <f t="shared" si="77"/>
        <v>0</v>
      </c>
      <c r="BI162" s="311">
        <f t="shared" si="77"/>
        <v>0</v>
      </c>
      <c r="BJ162" s="311">
        <f t="shared" si="77"/>
        <v>0</v>
      </c>
      <c r="BK162" s="311">
        <f t="shared" si="77"/>
        <v>0</v>
      </c>
      <c r="BL162" s="311">
        <f t="shared" si="77"/>
        <v>0</v>
      </c>
      <c r="BM162" s="311" t="str">
        <f t="shared" si="77"/>
        <v/>
      </c>
    </row>
    <row r="163" spans="1:65" s="29" customFormat="1">
      <c r="A163" s="459"/>
      <c r="B163" s="273">
        <f t="shared" si="47"/>
        <v>2085</v>
      </c>
      <c r="C163" s="274">
        <f t="shared" ca="1" si="46"/>
        <v>0</v>
      </c>
      <c r="D163" s="311" t="str">
        <f t="shared" si="72"/>
        <v/>
      </c>
      <c r="E163" s="311" t="str">
        <f t="shared" si="72"/>
        <v/>
      </c>
      <c r="F163" s="311" t="str">
        <f t="shared" si="72"/>
        <v/>
      </c>
      <c r="G163" s="311" t="str">
        <f t="shared" si="72"/>
        <v/>
      </c>
      <c r="H163" s="311" t="str">
        <f t="shared" si="72"/>
        <v/>
      </c>
      <c r="I163" s="311" t="str">
        <f t="shared" si="72"/>
        <v/>
      </c>
      <c r="J163" s="311" t="str">
        <f t="shared" si="72"/>
        <v/>
      </c>
      <c r="K163" s="311" t="str">
        <f t="shared" si="72"/>
        <v/>
      </c>
      <c r="L163" s="311" t="str">
        <f t="shared" si="72"/>
        <v/>
      </c>
      <c r="M163" s="311" t="str">
        <f t="shared" si="72"/>
        <v/>
      </c>
      <c r="N163" s="311" t="str">
        <f t="shared" si="73"/>
        <v/>
      </c>
      <c r="O163" s="311" t="str">
        <f t="shared" si="73"/>
        <v/>
      </c>
      <c r="P163" s="311" t="str">
        <f t="shared" si="73"/>
        <v/>
      </c>
      <c r="Q163" s="311" t="str">
        <f t="shared" si="73"/>
        <v/>
      </c>
      <c r="R163" s="311" t="str">
        <f t="shared" si="73"/>
        <v/>
      </c>
      <c r="S163" s="311" t="str">
        <f t="shared" si="73"/>
        <v/>
      </c>
      <c r="T163" s="311" t="str">
        <f t="shared" si="73"/>
        <v/>
      </c>
      <c r="U163" s="311" t="str">
        <f t="shared" si="73"/>
        <v/>
      </c>
      <c r="V163" s="311" t="str">
        <f t="shared" si="73"/>
        <v/>
      </c>
      <c r="W163" s="311" t="str">
        <f t="shared" si="73"/>
        <v/>
      </c>
      <c r="X163" s="311" t="str">
        <f t="shared" si="74"/>
        <v/>
      </c>
      <c r="Y163" s="311" t="str">
        <f t="shared" si="74"/>
        <v/>
      </c>
      <c r="Z163" s="311" t="str">
        <f t="shared" si="74"/>
        <v/>
      </c>
      <c r="AA163" s="311" t="str">
        <f t="shared" si="74"/>
        <v/>
      </c>
      <c r="AB163" s="311" t="str">
        <f t="shared" si="74"/>
        <v/>
      </c>
      <c r="AC163" s="311" t="str">
        <f t="shared" si="74"/>
        <v/>
      </c>
      <c r="AD163" s="311" t="str">
        <f t="shared" si="74"/>
        <v/>
      </c>
      <c r="AE163" s="311" t="str">
        <f t="shared" si="74"/>
        <v/>
      </c>
      <c r="AF163" s="311" t="str">
        <f t="shared" si="74"/>
        <v/>
      </c>
      <c r="AG163" s="311" t="str">
        <f t="shared" si="74"/>
        <v/>
      </c>
      <c r="AH163" s="311" t="str">
        <f t="shared" si="75"/>
        <v/>
      </c>
      <c r="AI163" s="311" t="str">
        <f t="shared" si="75"/>
        <v/>
      </c>
      <c r="AJ163" s="311">
        <f t="shared" si="75"/>
        <v>0</v>
      </c>
      <c r="AK163" s="311">
        <f t="shared" si="75"/>
        <v>0</v>
      </c>
      <c r="AL163" s="311">
        <f t="shared" si="75"/>
        <v>0</v>
      </c>
      <c r="AM163" s="311">
        <f t="shared" si="75"/>
        <v>0</v>
      </c>
      <c r="AN163" s="311">
        <f t="shared" si="75"/>
        <v>0</v>
      </c>
      <c r="AO163" s="311">
        <f t="shared" si="75"/>
        <v>0</v>
      </c>
      <c r="AP163" s="311">
        <f t="shared" si="75"/>
        <v>0</v>
      </c>
      <c r="AQ163" s="311">
        <f t="shared" si="75"/>
        <v>0</v>
      </c>
      <c r="AR163" s="311">
        <f t="shared" si="76"/>
        <v>0</v>
      </c>
      <c r="AS163" s="311">
        <f t="shared" si="76"/>
        <v>0</v>
      </c>
      <c r="AT163" s="311">
        <f t="shared" si="76"/>
        <v>0</v>
      </c>
      <c r="AU163" s="311">
        <f t="shared" si="76"/>
        <v>0</v>
      </c>
      <c r="AV163" s="311">
        <f t="shared" si="76"/>
        <v>0</v>
      </c>
      <c r="AW163" s="311">
        <f t="shared" si="76"/>
        <v>0</v>
      </c>
      <c r="AX163" s="311">
        <f t="shared" si="76"/>
        <v>0</v>
      </c>
      <c r="AY163" s="311">
        <f t="shared" si="76"/>
        <v>0</v>
      </c>
      <c r="AZ163" s="311">
        <f t="shared" si="76"/>
        <v>0</v>
      </c>
      <c r="BA163" s="311">
        <f t="shared" si="76"/>
        <v>0</v>
      </c>
      <c r="BB163" s="311">
        <f t="shared" si="77"/>
        <v>0</v>
      </c>
      <c r="BC163" s="311">
        <f t="shared" si="77"/>
        <v>0</v>
      </c>
      <c r="BD163" s="311">
        <f t="shared" si="77"/>
        <v>0</v>
      </c>
      <c r="BE163" s="311">
        <f t="shared" si="77"/>
        <v>0</v>
      </c>
      <c r="BF163" s="311">
        <f t="shared" si="77"/>
        <v>0</v>
      </c>
      <c r="BG163" s="311">
        <f t="shared" si="77"/>
        <v>0</v>
      </c>
      <c r="BH163" s="311">
        <f t="shared" si="77"/>
        <v>0</v>
      </c>
      <c r="BI163" s="311">
        <f t="shared" si="77"/>
        <v>0</v>
      </c>
      <c r="BJ163" s="311">
        <f t="shared" si="77"/>
        <v>0</v>
      </c>
      <c r="BK163" s="311">
        <f t="shared" si="77"/>
        <v>0</v>
      </c>
      <c r="BL163" s="311">
        <f t="shared" si="77"/>
        <v>0</v>
      </c>
      <c r="BM163" s="311">
        <f t="shared" si="77"/>
        <v>0</v>
      </c>
    </row>
    <row r="164" spans="1:65" s="29" customFormat="1">
      <c r="A164" s="30" t="s">
        <v>34</v>
      </c>
      <c r="B164" s="30"/>
      <c r="C164" s="101">
        <f ca="1">SUM(OFFSET(D164,0,0,1,B$18-B$17+1))</f>
        <v>0</v>
      </c>
      <c r="D164" s="277">
        <f t="shared" ref="D164:AI164" ca="1" si="78">IF(D100="","",D101-SUM(OFFSET(D102,0,0,$B$18-$B$17+1,1)))</f>
        <v>0</v>
      </c>
      <c r="E164" s="277">
        <f t="shared" ca="1" si="78"/>
        <v>0</v>
      </c>
      <c r="F164" s="277">
        <f t="shared" ca="1" si="78"/>
        <v>0</v>
      </c>
      <c r="G164" s="277">
        <f t="shared" ca="1" si="78"/>
        <v>0</v>
      </c>
      <c r="H164" s="277">
        <f t="shared" ca="1" si="78"/>
        <v>0</v>
      </c>
      <c r="I164" s="277">
        <f t="shared" ca="1" si="78"/>
        <v>0</v>
      </c>
      <c r="J164" s="277">
        <f t="shared" ca="1" si="78"/>
        <v>0</v>
      </c>
      <c r="K164" s="277">
        <f t="shared" ca="1" si="78"/>
        <v>0</v>
      </c>
      <c r="L164" s="277">
        <f t="shared" ca="1" si="78"/>
        <v>0</v>
      </c>
      <c r="M164" s="277">
        <f t="shared" ca="1" si="78"/>
        <v>0</v>
      </c>
      <c r="N164" s="277">
        <f t="shared" ca="1" si="78"/>
        <v>0</v>
      </c>
      <c r="O164" s="277">
        <f t="shared" ca="1" si="78"/>
        <v>0</v>
      </c>
      <c r="P164" s="277">
        <f t="shared" ca="1" si="78"/>
        <v>0</v>
      </c>
      <c r="Q164" s="277">
        <f t="shared" ca="1" si="78"/>
        <v>0</v>
      </c>
      <c r="R164" s="277">
        <f t="shared" ca="1" si="78"/>
        <v>0</v>
      </c>
      <c r="S164" s="277">
        <f t="shared" ca="1" si="78"/>
        <v>0</v>
      </c>
      <c r="T164" s="277">
        <f t="shared" ca="1" si="78"/>
        <v>0</v>
      </c>
      <c r="U164" s="277">
        <f t="shared" ca="1" si="78"/>
        <v>0</v>
      </c>
      <c r="V164" s="277">
        <f t="shared" ca="1" si="78"/>
        <v>0</v>
      </c>
      <c r="W164" s="277">
        <f t="shared" ca="1" si="78"/>
        <v>0</v>
      </c>
      <c r="X164" s="277">
        <f t="shared" ca="1" si="78"/>
        <v>0</v>
      </c>
      <c r="Y164" s="277">
        <f t="shared" ca="1" si="78"/>
        <v>0</v>
      </c>
      <c r="Z164" s="277">
        <f t="shared" ca="1" si="78"/>
        <v>0</v>
      </c>
      <c r="AA164" s="277">
        <f t="shared" ca="1" si="78"/>
        <v>0</v>
      </c>
      <c r="AB164" s="277">
        <f t="shared" ca="1" si="78"/>
        <v>0</v>
      </c>
      <c r="AC164" s="277">
        <f t="shared" ca="1" si="78"/>
        <v>0</v>
      </c>
      <c r="AD164" s="277">
        <f t="shared" ca="1" si="78"/>
        <v>0</v>
      </c>
      <c r="AE164" s="277">
        <f t="shared" ca="1" si="78"/>
        <v>0</v>
      </c>
      <c r="AF164" s="277">
        <f t="shared" ca="1" si="78"/>
        <v>0</v>
      </c>
      <c r="AG164" s="277">
        <f t="shared" ca="1" si="78"/>
        <v>0</v>
      </c>
      <c r="AH164" s="277">
        <f t="shared" ca="1" si="78"/>
        <v>0</v>
      </c>
      <c r="AI164" s="277">
        <f t="shared" ca="1" si="78"/>
        <v>0</v>
      </c>
      <c r="AJ164" s="277">
        <f t="shared" ref="AJ164:BM164" ca="1" si="79">IF(AJ100="","",AJ101-SUM(OFFSET(AJ102,0,0,$B$18-$B$17+1,1)))</f>
        <v>0</v>
      </c>
      <c r="AK164" s="277">
        <f t="shared" ca="1" si="79"/>
        <v>0</v>
      </c>
      <c r="AL164" s="277">
        <f t="shared" ca="1" si="79"/>
        <v>0</v>
      </c>
      <c r="AM164" s="277">
        <f t="shared" ca="1" si="79"/>
        <v>0</v>
      </c>
      <c r="AN164" s="277">
        <f t="shared" ca="1" si="79"/>
        <v>0</v>
      </c>
      <c r="AO164" s="277">
        <f t="shared" ca="1" si="79"/>
        <v>0</v>
      </c>
      <c r="AP164" s="277">
        <f t="shared" ca="1" si="79"/>
        <v>0</v>
      </c>
      <c r="AQ164" s="277">
        <f t="shared" ca="1" si="79"/>
        <v>0</v>
      </c>
      <c r="AR164" s="277">
        <f t="shared" ca="1" si="79"/>
        <v>0</v>
      </c>
      <c r="AS164" s="277">
        <f t="shared" ca="1" si="79"/>
        <v>0</v>
      </c>
      <c r="AT164" s="277">
        <f t="shared" ca="1" si="79"/>
        <v>0</v>
      </c>
      <c r="AU164" s="277">
        <f t="shared" ca="1" si="79"/>
        <v>0</v>
      </c>
      <c r="AV164" s="277">
        <f t="shared" ca="1" si="79"/>
        <v>0</v>
      </c>
      <c r="AW164" s="277">
        <f t="shared" ca="1" si="79"/>
        <v>0</v>
      </c>
      <c r="AX164" s="277">
        <f t="shared" ca="1" si="79"/>
        <v>0</v>
      </c>
      <c r="AY164" s="277">
        <f t="shared" ca="1" si="79"/>
        <v>0</v>
      </c>
      <c r="AZ164" s="277">
        <f t="shared" ca="1" si="79"/>
        <v>0</v>
      </c>
      <c r="BA164" s="277">
        <f t="shared" ca="1" si="79"/>
        <v>0</v>
      </c>
      <c r="BB164" s="277">
        <f t="shared" ca="1" si="79"/>
        <v>0</v>
      </c>
      <c r="BC164" s="277">
        <f t="shared" ca="1" si="79"/>
        <v>0</v>
      </c>
      <c r="BD164" s="277">
        <f t="shared" ca="1" si="79"/>
        <v>0</v>
      </c>
      <c r="BE164" s="277">
        <f t="shared" ca="1" si="79"/>
        <v>0</v>
      </c>
      <c r="BF164" s="277">
        <f t="shared" ca="1" si="79"/>
        <v>0</v>
      </c>
      <c r="BG164" s="277">
        <f t="shared" ca="1" si="79"/>
        <v>0</v>
      </c>
      <c r="BH164" s="277">
        <f t="shared" ca="1" si="79"/>
        <v>0</v>
      </c>
      <c r="BI164" s="277">
        <f t="shared" ca="1" si="79"/>
        <v>0</v>
      </c>
      <c r="BJ164" s="277">
        <f t="shared" ca="1" si="79"/>
        <v>0</v>
      </c>
      <c r="BK164" s="277">
        <f t="shared" ca="1" si="79"/>
        <v>0</v>
      </c>
      <c r="BL164" s="277">
        <f t="shared" ca="1" si="79"/>
        <v>0</v>
      </c>
      <c r="BM164" s="277">
        <f t="shared" ca="1" si="79"/>
        <v>0</v>
      </c>
    </row>
    <row r="166" spans="1:65" customFormat="1">
      <c r="A166" s="330" t="s">
        <v>172</v>
      </c>
      <c r="C166" s="253"/>
    </row>
    <row r="167" spans="1:65" customFormat="1" ht="13.9" customHeight="1">
      <c r="A167" s="331"/>
      <c r="C167" s="253"/>
    </row>
    <row r="168" spans="1:65" customFormat="1">
      <c r="A168" s="331" t="s">
        <v>156</v>
      </c>
      <c r="C168" s="253"/>
    </row>
    <row r="169" spans="1:65" customFormat="1" ht="6" customHeight="1">
      <c r="A169" s="331"/>
      <c r="C169" s="253"/>
    </row>
    <row r="170" spans="1:65" customFormat="1" ht="51.6" customHeight="1">
      <c r="A170" s="332" t="s">
        <v>151</v>
      </c>
      <c r="B170" s="455" t="s">
        <v>35</v>
      </c>
      <c r="C170" s="455"/>
      <c r="D170" s="455"/>
      <c r="E170" s="455"/>
      <c r="F170" s="455"/>
      <c r="G170" s="455"/>
      <c r="H170" s="455"/>
      <c r="I170" s="455"/>
      <c r="J170" s="455"/>
      <c r="K170" s="455"/>
      <c r="L170" s="455"/>
      <c r="M170" s="455"/>
      <c r="N170" s="455"/>
      <c r="O170" s="455"/>
      <c r="P170" s="455"/>
      <c r="Q170" s="455"/>
      <c r="R170" s="455"/>
      <c r="S170" s="455"/>
      <c r="T170" s="455"/>
      <c r="U170" s="455"/>
    </row>
    <row r="171" spans="1:65" customFormat="1" ht="9.6" customHeight="1">
      <c r="A171" s="332"/>
      <c r="B171" s="332"/>
      <c r="C171" s="333"/>
      <c r="D171" s="332"/>
      <c r="E171" s="332"/>
      <c r="F171" s="332"/>
      <c r="G171" s="332"/>
      <c r="H171" s="332"/>
      <c r="I171" s="332"/>
      <c r="J171" s="332"/>
      <c r="K171" s="332"/>
      <c r="L171" s="332"/>
      <c r="M171" s="332"/>
      <c r="N171" s="332"/>
      <c r="O171" s="332"/>
      <c r="P171" s="332"/>
      <c r="Q171" s="332"/>
      <c r="R171" s="332"/>
      <c r="S171" s="332"/>
      <c r="T171" s="332"/>
      <c r="U171" s="332"/>
      <c r="V171" s="332"/>
      <c r="W171" s="332"/>
      <c r="X171" s="332"/>
      <c r="Y171" s="332"/>
      <c r="Z171" s="332"/>
      <c r="AA171" s="332"/>
      <c r="AB171" s="332"/>
      <c r="AC171" s="332"/>
      <c r="AD171" s="332"/>
      <c r="AE171" s="332"/>
      <c r="AF171" s="332"/>
      <c r="AG171" s="332"/>
      <c r="AH171" s="332"/>
      <c r="AI171" s="332"/>
      <c r="AJ171" s="332"/>
      <c r="AK171" s="332"/>
      <c r="AL171" s="332"/>
      <c r="AM171" s="332"/>
      <c r="AN171" s="332"/>
      <c r="AO171" s="332"/>
      <c r="AP171" s="332"/>
      <c r="AQ171" s="332"/>
      <c r="AR171" s="332"/>
      <c r="AS171" s="332"/>
      <c r="AT171" s="332"/>
      <c r="AU171" s="332"/>
      <c r="AV171" s="332"/>
      <c r="AW171" s="332"/>
      <c r="AX171" s="332"/>
      <c r="AY171" s="332"/>
      <c r="AZ171" s="332"/>
      <c r="BA171" s="332"/>
      <c r="BB171" s="332"/>
      <c r="BC171" s="332"/>
      <c r="BD171" s="332"/>
      <c r="BE171" s="332"/>
      <c r="BF171" s="332"/>
      <c r="BG171" s="332"/>
      <c r="BH171" s="332"/>
      <c r="BI171" s="332"/>
      <c r="BJ171" s="332"/>
      <c r="BK171" s="332"/>
      <c r="BL171" s="332"/>
      <c r="BM171" s="332"/>
    </row>
    <row r="172" spans="1:65" customFormat="1" ht="30">
      <c r="A172" s="332" t="s">
        <v>152</v>
      </c>
      <c r="B172" s="334" t="s">
        <v>78</v>
      </c>
      <c r="C172" s="335" t="s">
        <v>90</v>
      </c>
      <c r="D172" s="336">
        <f>'Factual scenario'!C$34</f>
        <v>2024</v>
      </c>
      <c r="E172" s="336">
        <f>'Factual scenario'!D$34</f>
        <v>2025</v>
      </c>
      <c r="F172" s="336">
        <f>'Factual scenario'!E$34</f>
        <v>2026</v>
      </c>
      <c r="G172" s="336">
        <f>'Factual scenario'!F$34</f>
        <v>2027</v>
      </c>
      <c r="H172" s="336">
        <f>'Factual scenario'!G$34</f>
        <v>2028</v>
      </c>
      <c r="I172" s="336">
        <f>'Factual scenario'!H$34</f>
        <v>2029</v>
      </c>
      <c r="J172" s="336">
        <f>'Factual scenario'!I$34</f>
        <v>2030</v>
      </c>
      <c r="K172" s="336">
        <f>'Factual scenario'!J$34</f>
        <v>2031</v>
      </c>
      <c r="L172" s="336">
        <f>'Factual scenario'!K$34</f>
        <v>2032</v>
      </c>
      <c r="M172" s="336">
        <f>'Factual scenario'!L$34</f>
        <v>2033</v>
      </c>
      <c r="N172" s="336">
        <f>'Factual scenario'!M$34</f>
        <v>2034</v>
      </c>
      <c r="O172" s="336">
        <f>'Factual scenario'!N$34</f>
        <v>2035</v>
      </c>
      <c r="P172" s="336">
        <f>'Factual scenario'!O$34</f>
        <v>2036</v>
      </c>
      <c r="Q172" s="336">
        <f>'Factual scenario'!P$34</f>
        <v>2037</v>
      </c>
      <c r="R172" s="336">
        <f>'Factual scenario'!Q$34</f>
        <v>2038</v>
      </c>
      <c r="S172" s="336">
        <f>'Factual scenario'!R$34</f>
        <v>2039</v>
      </c>
      <c r="T172" s="336">
        <f>'Factual scenario'!S$34</f>
        <v>2040</v>
      </c>
      <c r="U172" s="336">
        <f>'Factual scenario'!T$34</f>
        <v>2041</v>
      </c>
      <c r="V172" s="336">
        <f>'Factual scenario'!U$34</f>
        <v>2042</v>
      </c>
      <c r="W172" s="336">
        <f>'Factual scenario'!V$34</f>
        <v>2043</v>
      </c>
      <c r="X172" s="336">
        <f>'Factual scenario'!W$34</f>
        <v>2044</v>
      </c>
      <c r="Y172" s="336">
        <f>'Factual scenario'!X$34</f>
        <v>2045</v>
      </c>
      <c r="Z172" s="336">
        <f>'Factual scenario'!Y$34</f>
        <v>2046</v>
      </c>
      <c r="AA172" s="336">
        <f>'Factual scenario'!Z$34</f>
        <v>2047</v>
      </c>
      <c r="AB172" s="336">
        <f>'Factual scenario'!AA$34</f>
        <v>2048</v>
      </c>
      <c r="AC172" s="336">
        <f>'Factual scenario'!AB$34</f>
        <v>2049</v>
      </c>
      <c r="AD172" s="336">
        <f>'Factual scenario'!AC$34</f>
        <v>2050</v>
      </c>
      <c r="AE172" s="336">
        <f>'Factual scenario'!AD$34</f>
        <v>2051</v>
      </c>
      <c r="AF172" s="336">
        <f>'Factual scenario'!AE$34</f>
        <v>2052</v>
      </c>
      <c r="AG172" s="336">
        <f>'Factual scenario'!AF$34</f>
        <v>2053</v>
      </c>
      <c r="AH172" s="336">
        <f>'Factual scenario'!AG$34</f>
        <v>2054</v>
      </c>
      <c r="AI172" s="336">
        <f>'Factual scenario'!AH$34</f>
        <v>2055</v>
      </c>
      <c r="AJ172" s="336">
        <f>'Factual scenario'!AI$34</f>
        <v>2056</v>
      </c>
      <c r="AK172" s="336">
        <f>'Factual scenario'!AJ$34</f>
        <v>2057</v>
      </c>
      <c r="AL172" s="336">
        <f>'Factual scenario'!AK$34</f>
        <v>2058</v>
      </c>
      <c r="AM172" s="336">
        <f>'Factual scenario'!AL$34</f>
        <v>2059</v>
      </c>
      <c r="AN172" s="336">
        <f>'Factual scenario'!AM$34</f>
        <v>2060</v>
      </c>
      <c r="AO172" s="336">
        <f>'Factual scenario'!AN$34</f>
        <v>2061</v>
      </c>
      <c r="AP172" s="336">
        <f>'Factual scenario'!AO$34</f>
        <v>2062</v>
      </c>
      <c r="AQ172" s="336">
        <f>'Factual scenario'!AP$34</f>
        <v>2063</v>
      </c>
      <c r="AR172" s="336">
        <f>'Factual scenario'!AQ$34</f>
        <v>2064</v>
      </c>
      <c r="AS172" s="336">
        <f>'Factual scenario'!AR$34</f>
        <v>2065</v>
      </c>
      <c r="AT172" s="336">
        <f>'Factual scenario'!AS$34</f>
        <v>2066</v>
      </c>
      <c r="AU172" s="336">
        <f>'Factual scenario'!AT$34</f>
        <v>2067</v>
      </c>
      <c r="AV172" s="336">
        <f>'Factual scenario'!AU$34</f>
        <v>2068</v>
      </c>
      <c r="AW172" s="336">
        <f>'Factual scenario'!AV$34</f>
        <v>2069</v>
      </c>
      <c r="AX172" s="336">
        <f>'Factual scenario'!AW$34</f>
        <v>2070</v>
      </c>
      <c r="AY172" s="336">
        <f>'Factual scenario'!AX$34</f>
        <v>2071</v>
      </c>
      <c r="AZ172" s="336">
        <f>'Factual scenario'!AY$34</f>
        <v>2072</v>
      </c>
      <c r="BA172" s="336">
        <f>'Factual scenario'!AZ$34</f>
        <v>2073</v>
      </c>
      <c r="BB172" s="336">
        <f>'Factual scenario'!BA$34</f>
        <v>2074</v>
      </c>
      <c r="BC172" s="336">
        <f>'Factual scenario'!BB$34</f>
        <v>2075</v>
      </c>
      <c r="BD172" s="336">
        <f>'Factual scenario'!BC$34</f>
        <v>2076</v>
      </c>
      <c r="BE172" s="336">
        <f>'Factual scenario'!BD$34</f>
        <v>2077</v>
      </c>
      <c r="BF172" s="336">
        <f>'Factual scenario'!BE$34</f>
        <v>2078</v>
      </c>
      <c r="BG172" s="336">
        <f>'Factual scenario'!BF$34</f>
        <v>2079</v>
      </c>
      <c r="BH172" s="336">
        <f>'Factual scenario'!BG$34</f>
        <v>2080</v>
      </c>
      <c r="BI172" s="336">
        <f>'Factual scenario'!BH$34</f>
        <v>2081</v>
      </c>
      <c r="BJ172" s="336">
        <f>'Factual scenario'!BI$34</f>
        <v>2082</v>
      </c>
      <c r="BK172" s="336">
        <f>'Factual scenario'!BJ$34</f>
        <v>2083</v>
      </c>
      <c r="BL172" s="336">
        <f>'Factual scenario'!BK$34</f>
        <v>2084</v>
      </c>
      <c r="BM172" s="336">
        <f>'Factual scenario'!BL$34</f>
        <v>2085</v>
      </c>
    </row>
    <row r="173" spans="1:65" s="253" customFormat="1">
      <c r="A173" s="404" t="s">
        <v>175</v>
      </c>
      <c r="B173" s="337"/>
      <c r="C173" s="338">
        <f ca="1">SUM(OFFSET(D173,0,0,1,B$18-B$17+1))</f>
        <v>0</v>
      </c>
      <c r="D173" s="276">
        <f>IF(D172="","",'Factual scenario'!C54)</f>
        <v>0</v>
      </c>
      <c r="E173" s="276">
        <f>IF(E172="","",'Factual scenario'!D54)</f>
        <v>0</v>
      </c>
      <c r="F173" s="276">
        <f>IF(F172="","",'Factual scenario'!E54)</f>
        <v>0</v>
      </c>
      <c r="G173" s="276">
        <f>IF(G172="","",'Factual scenario'!F54)</f>
        <v>0</v>
      </c>
      <c r="H173" s="276">
        <f>IF(H172="","",'Factual scenario'!G54)</f>
        <v>0</v>
      </c>
      <c r="I173" s="276">
        <f>IF(I172="","",'Factual scenario'!H54)</f>
        <v>0</v>
      </c>
      <c r="J173" s="276">
        <f>IF(J172="","",'Factual scenario'!I54)</f>
        <v>0</v>
      </c>
      <c r="K173" s="276">
        <f>IF(K172="","",'Factual scenario'!J54)</f>
        <v>0</v>
      </c>
      <c r="L173" s="276">
        <f>IF(L172="","",'Factual scenario'!K54)</f>
        <v>0</v>
      </c>
      <c r="M173" s="276">
        <f>IF(M172="","",'Factual scenario'!L54)</f>
        <v>0</v>
      </c>
      <c r="N173" s="276">
        <f>IF(N172="","",'Factual scenario'!M54)</f>
        <v>0</v>
      </c>
      <c r="O173" s="276">
        <f>IF(O172="","",'Factual scenario'!N54)</f>
        <v>0</v>
      </c>
      <c r="P173" s="276">
        <f>IF(P172="","",'Factual scenario'!O54)</f>
        <v>0</v>
      </c>
      <c r="Q173" s="276">
        <f>IF(Q172="","",'Factual scenario'!P54)</f>
        <v>0</v>
      </c>
      <c r="R173" s="276">
        <f>IF(R172="","",'Factual scenario'!Q54)</f>
        <v>0</v>
      </c>
      <c r="S173" s="276">
        <f>IF(S172="","",'Factual scenario'!R54)</f>
        <v>0</v>
      </c>
      <c r="T173" s="276">
        <f>IF(T172="","",'Factual scenario'!S54)</f>
        <v>0</v>
      </c>
      <c r="U173" s="276">
        <f>IF(U172="","",'Factual scenario'!T54)</f>
        <v>0</v>
      </c>
      <c r="V173" s="276">
        <f>IF(V172="","",'Factual scenario'!U54)</f>
        <v>0</v>
      </c>
      <c r="W173" s="276">
        <f>IF(W172="","",'Factual scenario'!V54)</f>
        <v>0</v>
      </c>
      <c r="X173" s="276">
        <f>IF(X172="","",'Factual scenario'!W54)</f>
        <v>0</v>
      </c>
      <c r="Y173" s="276">
        <f>IF(Y172="","",'Factual scenario'!X54)</f>
        <v>0</v>
      </c>
      <c r="Z173" s="276">
        <f>IF(Z172="","",'Factual scenario'!Y54)</f>
        <v>0</v>
      </c>
      <c r="AA173" s="276">
        <f>IF(AA172="","",'Factual scenario'!Z54)</f>
        <v>0</v>
      </c>
      <c r="AB173" s="276">
        <f>IF(AB172="","",'Factual scenario'!AA54)</f>
        <v>0</v>
      </c>
      <c r="AC173" s="276">
        <f>IF(AC172="","",'Factual scenario'!AB54)</f>
        <v>0</v>
      </c>
      <c r="AD173" s="276">
        <f>IF(AD172="","",'Factual scenario'!AC54)</f>
        <v>0</v>
      </c>
      <c r="AE173" s="276">
        <f>IF(AE172="","",'Factual scenario'!AD54)</f>
        <v>0</v>
      </c>
      <c r="AF173" s="276">
        <f>IF(AF172="","",'Factual scenario'!AE54)</f>
        <v>0</v>
      </c>
      <c r="AG173" s="276">
        <f>IF(AG172="","",'Factual scenario'!AF54)</f>
        <v>0</v>
      </c>
      <c r="AH173" s="276">
        <f>IF(AH172="","",'Factual scenario'!AG54)</f>
        <v>0</v>
      </c>
      <c r="AI173" s="276">
        <f>IF(AI172="","",'Factual scenario'!AH54)</f>
        <v>0</v>
      </c>
      <c r="AJ173" s="276">
        <f>IF(AJ172="","",'Factual scenario'!AI54)</f>
        <v>0</v>
      </c>
      <c r="AK173" s="276">
        <f>IF(AK172="","",'Factual scenario'!AJ54)</f>
        <v>0</v>
      </c>
      <c r="AL173" s="276">
        <f>IF(AL172="","",'Factual scenario'!AK54)</f>
        <v>0</v>
      </c>
      <c r="AM173" s="276">
        <f>IF(AM172="","",'Factual scenario'!AL54)</f>
        <v>0</v>
      </c>
      <c r="AN173" s="276">
        <f>IF(AN172="","",'Factual scenario'!AM54)</f>
        <v>0</v>
      </c>
      <c r="AO173" s="276">
        <f>IF(AO172="","",'Factual scenario'!AN54)</f>
        <v>0</v>
      </c>
      <c r="AP173" s="276">
        <f>IF(AP172="","",'Factual scenario'!AO54)</f>
        <v>0</v>
      </c>
      <c r="AQ173" s="276">
        <f>IF(AQ172="","",'Factual scenario'!AP54)</f>
        <v>0</v>
      </c>
      <c r="AR173" s="276">
        <f>IF(AR172="","",'Factual scenario'!AQ54)</f>
        <v>0</v>
      </c>
      <c r="AS173" s="276">
        <f>IF(AS172="","",'Factual scenario'!AR54)</f>
        <v>0</v>
      </c>
      <c r="AT173" s="276">
        <f>IF(AT172="","",'Factual scenario'!AS54)</f>
        <v>0</v>
      </c>
      <c r="AU173" s="276">
        <f>IF(AU172="","",'Factual scenario'!AT54)</f>
        <v>0</v>
      </c>
      <c r="AV173" s="276">
        <f>IF(AV172="","",'Factual scenario'!AU54)</f>
        <v>0</v>
      </c>
      <c r="AW173" s="276">
        <f>IF(AW172="","",'Factual scenario'!AV54)</f>
        <v>0</v>
      </c>
      <c r="AX173" s="276">
        <f>IF(AX172="","",'Factual scenario'!AW54)</f>
        <v>0</v>
      </c>
      <c r="AY173" s="276">
        <f>IF(AY172="","",'Factual scenario'!AX54)</f>
        <v>0</v>
      </c>
      <c r="AZ173" s="276">
        <f>IF(AZ172="","",'Factual scenario'!AY54)</f>
        <v>0</v>
      </c>
      <c r="BA173" s="276">
        <f>IF(BA172="","",'Factual scenario'!AZ54)</f>
        <v>0</v>
      </c>
      <c r="BB173" s="276">
        <f>IF(BB172="","",'Factual scenario'!BA54)</f>
        <v>0</v>
      </c>
      <c r="BC173" s="276">
        <f>IF(BC172="","",'Factual scenario'!BB54)</f>
        <v>0</v>
      </c>
      <c r="BD173" s="276">
        <f>IF(BD172="","",'Factual scenario'!BC54)</f>
        <v>0</v>
      </c>
      <c r="BE173" s="276">
        <f>IF(BE172="","",'Factual scenario'!BD54)</f>
        <v>0</v>
      </c>
      <c r="BF173" s="276">
        <f>IF(BF172="","",'Factual scenario'!BE54)</f>
        <v>0</v>
      </c>
      <c r="BG173" s="276">
        <f>IF(BG172="","",'Factual scenario'!BF54)</f>
        <v>0</v>
      </c>
      <c r="BH173" s="276">
        <f>IF(BH172="","",'Factual scenario'!BG54)</f>
        <v>0</v>
      </c>
      <c r="BI173" s="276">
        <f>IF(BI172="","",'Factual scenario'!BH54)</f>
        <v>0</v>
      </c>
      <c r="BJ173" s="276">
        <f>IF(BJ172="","",'Factual scenario'!BI54)</f>
        <v>0</v>
      </c>
      <c r="BK173" s="276">
        <f>IF(BK172="","",'Factual scenario'!BJ54)</f>
        <v>0</v>
      </c>
      <c r="BL173" s="276">
        <f>IF(BL172="","",'Factual scenario'!BK54)</f>
        <v>0</v>
      </c>
      <c r="BM173" s="276">
        <f>IF(BM172="","",'Factual scenario'!BL54)</f>
        <v>0</v>
      </c>
    </row>
    <row r="174" spans="1:65" s="253" customFormat="1">
      <c r="A174" s="456" t="s">
        <v>30</v>
      </c>
      <c r="B174" s="336">
        <f>B$17</f>
        <v>2024</v>
      </c>
      <c r="C174" s="339">
        <f ca="1">IF($B174&gt;B$18,"N/A",SUM(OFFSET(D174,0,0,1,B$18-B$17+1)))</f>
        <v>0</v>
      </c>
      <c r="D174" s="311">
        <f t="shared" ref="D174:M183" si="80">IF(D$172="","",IF($B174&gt;$B$18,"",IF(AND($B174&gt;=D$172,$B174-D$172&lt;$B$21),D$173/$B$21,"")))</f>
        <v>0</v>
      </c>
      <c r="E174" s="311" t="str">
        <f t="shared" si="80"/>
        <v/>
      </c>
      <c r="F174" s="311" t="str">
        <f t="shared" si="80"/>
        <v/>
      </c>
      <c r="G174" s="311" t="str">
        <f t="shared" si="80"/>
        <v/>
      </c>
      <c r="H174" s="311" t="str">
        <f t="shared" si="80"/>
        <v/>
      </c>
      <c r="I174" s="311" t="str">
        <f t="shared" si="80"/>
        <v/>
      </c>
      <c r="J174" s="311" t="str">
        <f t="shared" si="80"/>
        <v/>
      </c>
      <c r="K174" s="311" t="str">
        <f t="shared" si="80"/>
        <v/>
      </c>
      <c r="L174" s="311" t="str">
        <f t="shared" si="80"/>
        <v/>
      </c>
      <c r="M174" s="311" t="str">
        <f t="shared" si="80"/>
        <v/>
      </c>
      <c r="N174" s="311" t="str">
        <f t="shared" ref="N174:W183" si="81">IF(N$172="","",IF($B174&gt;$B$18,"",IF(AND($B174&gt;=N$172,$B174-N$172&lt;$B$21),N$173/$B$21,"")))</f>
        <v/>
      </c>
      <c r="O174" s="311" t="str">
        <f t="shared" si="81"/>
        <v/>
      </c>
      <c r="P174" s="311" t="str">
        <f t="shared" si="81"/>
        <v/>
      </c>
      <c r="Q174" s="311" t="str">
        <f t="shared" si="81"/>
        <v/>
      </c>
      <c r="R174" s="311" t="str">
        <f t="shared" si="81"/>
        <v/>
      </c>
      <c r="S174" s="311" t="str">
        <f t="shared" si="81"/>
        <v/>
      </c>
      <c r="T174" s="311" t="str">
        <f t="shared" si="81"/>
        <v/>
      </c>
      <c r="U174" s="311" t="str">
        <f t="shared" si="81"/>
        <v/>
      </c>
      <c r="V174" s="311" t="str">
        <f t="shared" si="81"/>
        <v/>
      </c>
      <c r="W174" s="311" t="str">
        <f t="shared" si="81"/>
        <v/>
      </c>
      <c r="X174" s="311" t="str">
        <f t="shared" ref="X174:AG183" si="82">IF(X$172="","",IF($B174&gt;$B$18,"",IF(AND($B174&gt;=X$172,$B174-X$172&lt;$B$21),X$173/$B$21,"")))</f>
        <v/>
      </c>
      <c r="Y174" s="311" t="str">
        <f t="shared" si="82"/>
        <v/>
      </c>
      <c r="Z174" s="311" t="str">
        <f t="shared" si="82"/>
        <v/>
      </c>
      <c r="AA174" s="311" t="str">
        <f t="shared" si="82"/>
        <v/>
      </c>
      <c r="AB174" s="311" t="str">
        <f t="shared" si="82"/>
        <v/>
      </c>
      <c r="AC174" s="311" t="str">
        <f t="shared" si="82"/>
        <v/>
      </c>
      <c r="AD174" s="311" t="str">
        <f t="shared" si="82"/>
        <v/>
      </c>
      <c r="AE174" s="311" t="str">
        <f t="shared" si="82"/>
        <v/>
      </c>
      <c r="AF174" s="311" t="str">
        <f t="shared" si="82"/>
        <v/>
      </c>
      <c r="AG174" s="311" t="str">
        <f t="shared" si="82"/>
        <v/>
      </c>
      <c r="AH174" s="311" t="str">
        <f t="shared" ref="AH174:AQ183" si="83">IF(AH$172="","",IF($B174&gt;$B$18,"",IF(AND($B174&gt;=AH$172,$B174-AH$172&lt;$B$21),AH$173/$B$21,"")))</f>
        <v/>
      </c>
      <c r="AI174" s="311" t="str">
        <f t="shared" si="83"/>
        <v/>
      </c>
      <c r="AJ174" s="311" t="str">
        <f t="shared" si="83"/>
        <v/>
      </c>
      <c r="AK174" s="311" t="str">
        <f t="shared" si="83"/>
        <v/>
      </c>
      <c r="AL174" s="311" t="str">
        <f t="shared" si="83"/>
        <v/>
      </c>
      <c r="AM174" s="311" t="str">
        <f t="shared" si="83"/>
        <v/>
      </c>
      <c r="AN174" s="311" t="str">
        <f t="shared" si="83"/>
        <v/>
      </c>
      <c r="AO174" s="311" t="str">
        <f t="shared" si="83"/>
        <v/>
      </c>
      <c r="AP174" s="311" t="str">
        <f t="shared" si="83"/>
        <v/>
      </c>
      <c r="AQ174" s="311" t="str">
        <f t="shared" si="83"/>
        <v/>
      </c>
      <c r="AR174" s="311" t="str">
        <f t="shared" ref="AR174:BA183" si="84">IF(AR$172="","",IF($B174&gt;$B$18,"",IF(AND($B174&gt;=AR$172,$B174-AR$172&lt;$B$21),AR$173/$B$21,"")))</f>
        <v/>
      </c>
      <c r="AS174" s="311" t="str">
        <f t="shared" si="84"/>
        <v/>
      </c>
      <c r="AT174" s="311" t="str">
        <f t="shared" si="84"/>
        <v/>
      </c>
      <c r="AU174" s="311" t="str">
        <f t="shared" si="84"/>
        <v/>
      </c>
      <c r="AV174" s="311" t="str">
        <f t="shared" si="84"/>
        <v/>
      </c>
      <c r="AW174" s="311" t="str">
        <f t="shared" si="84"/>
        <v/>
      </c>
      <c r="AX174" s="311" t="str">
        <f t="shared" si="84"/>
        <v/>
      </c>
      <c r="AY174" s="311" t="str">
        <f t="shared" si="84"/>
        <v/>
      </c>
      <c r="AZ174" s="311" t="str">
        <f t="shared" si="84"/>
        <v/>
      </c>
      <c r="BA174" s="311" t="str">
        <f t="shared" si="84"/>
        <v/>
      </c>
      <c r="BB174" s="311" t="str">
        <f t="shared" ref="BB174:BM183" si="85">IF(BB$172="","",IF($B174&gt;$B$18,"",IF(AND($B174&gt;=BB$172,$B174-BB$172&lt;$B$21),BB$173/$B$21,"")))</f>
        <v/>
      </c>
      <c r="BC174" s="311" t="str">
        <f t="shared" si="85"/>
        <v/>
      </c>
      <c r="BD174" s="311" t="str">
        <f t="shared" si="85"/>
        <v/>
      </c>
      <c r="BE174" s="311" t="str">
        <f t="shared" si="85"/>
        <v/>
      </c>
      <c r="BF174" s="311" t="str">
        <f t="shared" si="85"/>
        <v/>
      </c>
      <c r="BG174" s="311" t="str">
        <f t="shared" si="85"/>
        <v/>
      </c>
      <c r="BH174" s="311" t="str">
        <f t="shared" si="85"/>
        <v/>
      </c>
      <c r="BI174" s="311" t="str">
        <f t="shared" si="85"/>
        <v/>
      </c>
      <c r="BJ174" s="311" t="str">
        <f t="shared" si="85"/>
        <v/>
      </c>
      <c r="BK174" s="311" t="str">
        <f t="shared" si="85"/>
        <v/>
      </c>
      <c r="BL174" s="311" t="str">
        <f t="shared" si="85"/>
        <v/>
      </c>
      <c r="BM174" s="311" t="str">
        <f t="shared" si="85"/>
        <v/>
      </c>
    </row>
    <row r="175" spans="1:65" s="253" customFormat="1">
      <c r="A175" s="457"/>
      <c r="B175" s="336">
        <f>B174+1</f>
        <v>2025</v>
      </c>
      <c r="C175" s="339">
        <f t="shared" ref="C175:C235" ca="1" si="86">IF($B175&gt;B$18,"N/A",SUM(OFFSET(D175,0,0,1,B$18-B$17+1)))</f>
        <v>0</v>
      </c>
      <c r="D175" s="311">
        <f t="shared" si="80"/>
        <v>0</v>
      </c>
      <c r="E175" s="311">
        <f t="shared" si="80"/>
        <v>0</v>
      </c>
      <c r="F175" s="311" t="str">
        <f t="shared" si="80"/>
        <v/>
      </c>
      <c r="G175" s="311" t="str">
        <f t="shared" si="80"/>
        <v/>
      </c>
      <c r="H175" s="311" t="str">
        <f t="shared" si="80"/>
        <v/>
      </c>
      <c r="I175" s="311" t="str">
        <f t="shared" si="80"/>
        <v/>
      </c>
      <c r="J175" s="311" t="str">
        <f t="shared" si="80"/>
        <v/>
      </c>
      <c r="K175" s="311" t="str">
        <f t="shared" si="80"/>
        <v/>
      </c>
      <c r="L175" s="311" t="str">
        <f t="shared" si="80"/>
        <v/>
      </c>
      <c r="M175" s="311" t="str">
        <f t="shared" si="80"/>
        <v/>
      </c>
      <c r="N175" s="311" t="str">
        <f t="shared" si="81"/>
        <v/>
      </c>
      <c r="O175" s="311" t="str">
        <f t="shared" si="81"/>
        <v/>
      </c>
      <c r="P175" s="311" t="str">
        <f t="shared" si="81"/>
        <v/>
      </c>
      <c r="Q175" s="311" t="str">
        <f t="shared" si="81"/>
        <v/>
      </c>
      <c r="R175" s="311" t="str">
        <f t="shared" si="81"/>
        <v/>
      </c>
      <c r="S175" s="311" t="str">
        <f t="shared" si="81"/>
        <v/>
      </c>
      <c r="T175" s="311" t="str">
        <f t="shared" si="81"/>
        <v/>
      </c>
      <c r="U175" s="311" t="str">
        <f t="shared" si="81"/>
        <v/>
      </c>
      <c r="V175" s="311" t="str">
        <f t="shared" si="81"/>
        <v/>
      </c>
      <c r="W175" s="311" t="str">
        <f t="shared" si="81"/>
        <v/>
      </c>
      <c r="X175" s="311" t="str">
        <f t="shared" si="82"/>
        <v/>
      </c>
      <c r="Y175" s="311" t="str">
        <f t="shared" si="82"/>
        <v/>
      </c>
      <c r="Z175" s="311" t="str">
        <f t="shared" si="82"/>
        <v/>
      </c>
      <c r="AA175" s="311" t="str">
        <f t="shared" si="82"/>
        <v/>
      </c>
      <c r="AB175" s="311" t="str">
        <f t="shared" si="82"/>
        <v/>
      </c>
      <c r="AC175" s="311" t="str">
        <f t="shared" si="82"/>
        <v/>
      </c>
      <c r="AD175" s="311" t="str">
        <f t="shared" si="82"/>
        <v/>
      </c>
      <c r="AE175" s="311" t="str">
        <f t="shared" si="82"/>
        <v/>
      </c>
      <c r="AF175" s="311" t="str">
        <f t="shared" si="82"/>
        <v/>
      </c>
      <c r="AG175" s="311" t="str">
        <f t="shared" si="82"/>
        <v/>
      </c>
      <c r="AH175" s="311" t="str">
        <f t="shared" si="83"/>
        <v/>
      </c>
      <c r="AI175" s="311" t="str">
        <f t="shared" si="83"/>
        <v/>
      </c>
      <c r="AJ175" s="311" t="str">
        <f t="shared" si="83"/>
        <v/>
      </c>
      <c r="AK175" s="311" t="str">
        <f t="shared" si="83"/>
        <v/>
      </c>
      <c r="AL175" s="311" t="str">
        <f t="shared" si="83"/>
        <v/>
      </c>
      <c r="AM175" s="311" t="str">
        <f t="shared" si="83"/>
        <v/>
      </c>
      <c r="AN175" s="311" t="str">
        <f t="shared" si="83"/>
        <v/>
      </c>
      <c r="AO175" s="311" t="str">
        <f t="shared" si="83"/>
        <v/>
      </c>
      <c r="AP175" s="311" t="str">
        <f t="shared" si="83"/>
        <v/>
      </c>
      <c r="AQ175" s="311" t="str">
        <f t="shared" si="83"/>
        <v/>
      </c>
      <c r="AR175" s="311" t="str">
        <f t="shared" si="84"/>
        <v/>
      </c>
      <c r="AS175" s="311" t="str">
        <f t="shared" si="84"/>
        <v/>
      </c>
      <c r="AT175" s="311" t="str">
        <f t="shared" si="84"/>
        <v/>
      </c>
      <c r="AU175" s="311" t="str">
        <f t="shared" si="84"/>
        <v/>
      </c>
      <c r="AV175" s="311" t="str">
        <f t="shared" si="84"/>
        <v/>
      </c>
      <c r="AW175" s="311" t="str">
        <f t="shared" si="84"/>
        <v/>
      </c>
      <c r="AX175" s="311" t="str">
        <f t="shared" si="84"/>
        <v/>
      </c>
      <c r="AY175" s="311" t="str">
        <f t="shared" si="84"/>
        <v/>
      </c>
      <c r="AZ175" s="311" t="str">
        <f t="shared" si="84"/>
        <v/>
      </c>
      <c r="BA175" s="311" t="str">
        <f t="shared" si="84"/>
        <v/>
      </c>
      <c r="BB175" s="311" t="str">
        <f t="shared" si="85"/>
        <v/>
      </c>
      <c r="BC175" s="311" t="str">
        <f t="shared" si="85"/>
        <v/>
      </c>
      <c r="BD175" s="311" t="str">
        <f t="shared" si="85"/>
        <v/>
      </c>
      <c r="BE175" s="311" t="str">
        <f t="shared" si="85"/>
        <v/>
      </c>
      <c r="BF175" s="311" t="str">
        <f t="shared" si="85"/>
        <v/>
      </c>
      <c r="BG175" s="311" t="str">
        <f t="shared" si="85"/>
        <v/>
      </c>
      <c r="BH175" s="311" t="str">
        <f t="shared" si="85"/>
        <v/>
      </c>
      <c r="BI175" s="311" t="str">
        <f t="shared" si="85"/>
        <v/>
      </c>
      <c r="BJ175" s="311" t="str">
        <f t="shared" si="85"/>
        <v/>
      </c>
      <c r="BK175" s="311" t="str">
        <f t="shared" si="85"/>
        <v/>
      </c>
      <c r="BL175" s="311" t="str">
        <f t="shared" si="85"/>
        <v/>
      </c>
      <c r="BM175" s="311" t="str">
        <f t="shared" si="85"/>
        <v/>
      </c>
    </row>
    <row r="176" spans="1:65" s="253" customFormat="1">
      <c r="A176" s="457"/>
      <c r="B176" s="336">
        <f t="shared" ref="B176:B235" si="87">B175+1</f>
        <v>2026</v>
      </c>
      <c r="C176" s="339">
        <f t="shared" ca="1" si="86"/>
        <v>0</v>
      </c>
      <c r="D176" s="311">
        <f t="shared" si="80"/>
        <v>0</v>
      </c>
      <c r="E176" s="311">
        <f t="shared" si="80"/>
        <v>0</v>
      </c>
      <c r="F176" s="311">
        <f t="shared" si="80"/>
        <v>0</v>
      </c>
      <c r="G176" s="311" t="str">
        <f t="shared" si="80"/>
        <v/>
      </c>
      <c r="H176" s="311" t="str">
        <f t="shared" si="80"/>
        <v/>
      </c>
      <c r="I176" s="311" t="str">
        <f t="shared" si="80"/>
        <v/>
      </c>
      <c r="J176" s="311" t="str">
        <f t="shared" si="80"/>
        <v/>
      </c>
      <c r="K176" s="311" t="str">
        <f t="shared" si="80"/>
        <v/>
      </c>
      <c r="L176" s="311" t="str">
        <f t="shared" si="80"/>
        <v/>
      </c>
      <c r="M176" s="311" t="str">
        <f t="shared" si="80"/>
        <v/>
      </c>
      <c r="N176" s="311" t="str">
        <f t="shared" si="81"/>
        <v/>
      </c>
      <c r="O176" s="311" t="str">
        <f t="shared" si="81"/>
        <v/>
      </c>
      <c r="P176" s="311" t="str">
        <f t="shared" si="81"/>
        <v/>
      </c>
      <c r="Q176" s="311" t="str">
        <f t="shared" si="81"/>
        <v/>
      </c>
      <c r="R176" s="311" t="str">
        <f t="shared" si="81"/>
        <v/>
      </c>
      <c r="S176" s="311" t="str">
        <f t="shared" si="81"/>
        <v/>
      </c>
      <c r="T176" s="311" t="str">
        <f t="shared" si="81"/>
        <v/>
      </c>
      <c r="U176" s="311" t="str">
        <f t="shared" si="81"/>
        <v/>
      </c>
      <c r="V176" s="311" t="str">
        <f t="shared" si="81"/>
        <v/>
      </c>
      <c r="W176" s="311" t="str">
        <f t="shared" si="81"/>
        <v/>
      </c>
      <c r="X176" s="311" t="str">
        <f t="shared" si="82"/>
        <v/>
      </c>
      <c r="Y176" s="311" t="str">
        <f t="shared" si="82"/>
        <v/>
      </c>
      <c r="Z176" s="311" t="str">
        <f t="shared" si="82"/>
        <v/>
      </c>
      <c r="AA176" s="311" t="str">
        <f t="shared" si="82"/>
        <v/>
      </c>
      <c r="AB176" s="311" t="str">
        <f t="shared" si="82"/>
        <v/>
      </c>
      <c r="AC176" s="311" t="str">
        <f t="shared" si="82"/>
        <v/>
      </c>
      <c r="AD176" s="311" t="str">
        <f t="shared" si="82"/>
        <v/>
      </c>
      <c r="AE176" s="311" t="str">
        <f t="shared" si="82"/>
        <v/>
      </c>
      <c r="AF176" s="311" t="str">
        <f t="shared" si="82"/>
        <v/>
      </c>
      <c r="AG176" s="311" t="str">
        <f t="shared" si="82"/>
        <v/>
      </c>
      <c r="AH176" s="311" t="str">
        <f t="shared" si="83"/>
        <v/>
      </c>
      <c r="AI176" s="311" t="str">
        <f t="shared" si="83"/>
        <v/>
      </c>
      <c r="AJ176" s="311" t="str">
        <f t="shared" si="83"/>
        <v/>
      </c>
      <c r="AK176" s="311" t="str">
        <f t="shared" si="83"/>
        <v/>
      </c>
      <c r="AL176" s="311" t="str">
        <f t="shared" si="83"/>
        <v/>
      </c>
      <c r="AM176" s="311" t="str">
        <f t="shared" si="83"/>
        <v/>
      </c>
      <c r="AN176" s="311" t="str">
        <f t="shared" si="83"/>
        <v/>
      </c>
      <c r="AO176" s="311" t="str">
        <f t="shared" si="83"/>
        <v/>
      </c>
      <c r="AP176" s="311" t="str">
        <f t="shared" si="83"/>
        <v/>
      </c>
      <c r="AQ176" s="311" t="str">
        <f t="shared" si="83"/>
        <v/>
      </c>
      <c r="AR176" s="311" t="str">
        <f t="shared" si="84"/>
        <v/>
      </c>
      <c r="AS176" s="311" t="str">
        <f t="shared" si="84"/>
        <v/>
      </c>
      <c r="AT176" s="311" t="str">
        <f t="shared" si="84"/>
        <v/>
      </c>
      <c r="AU176" s="311" t="str">
        <f t="shared" si="84"/>
        <v/>
      </c>
      <c r="AV176" s="311" t="str">
        <f t="shared" si="84"/>
        <v/>
      </c>
      <c r="AW176" s="311" t="str">
        <f t="shared" si="84"/>
        <v/>
      </c>
      <c r="AX176" s="311" t="str">
        <f t="shared" si="84"/>
        <v/>
      </c>
      <c r="AY176" s="311" t="str">
        <f t="shared" si="84"/>
        <v/>
      </c>
      <c r="AZ176" s="311" t="str">
        <f t="shared" si="84"/>
        <v/>
      </c>
      <c r="BA176" s="311" t="str">
        <f t="shared" si="84"/>
        <v/>
      </c>
      <c r="BB176" s="311" t="str">
        <f t="shared" si="85"/>
        <v/>
      </c>
      <c r="BC176" s="311" t="str">
        <f t="shared" si="85"/>
        <v/>
      </c>
      <c r="BD176" s="311" t="str">
        <f t="shared" si="85"/>
        <v/>
      </c>
      <c r="BE176" s="311" t="str">
        <f t="shared" si="85"/>
        <v/>
      </c>
      <c r="BF176" s="311" t="str">
        <f t="shared" si="85"/>
        <v/>
      </c>
      <c r="BG176" s="311" t="str">
        <f t="shared" si="85"/>
        <v/>
      </c>
      <c r="BH176" s="311" t="str">
        <f t="shared" si="85"/>
        <v/>
      </c>
      <c r="BI176" s="311" t="str">
        <f t="shared" si="85"/>
        <v/>
      </c>
      <c r="BJ176" s="311" t="str">
        <f t="shared" si="85"/>
        <v/>
      </c>
      <c r="BK176" s="311" t="str">
        <f t="shared" si="85"/>
        <v/>
      </c>
      <c r="BL176" s="311" t="str">
        <f t="shared" si="85"/>
        <v/>
      </c>
      <c r="BM176" s="311" t="str">
        <f t="shared" si="85"/>
        <v/>
      </c>
    </row>
    <row r="177" spans="1:65" s="253" customFormat="1">
      <c r="A177" s="457"/>
      <c r="B177" s="336">
        <f t="shared" si="87"/>
        <v>2027</v>
      </c>
      <c r="C177" s="339">
        <f t="shared" ca="1" si="86"/>
        <v>0</v>
      </c>
      <c r="D177" s="311">
        <f t="shared" si="80"/>
        <v>0</v>
      </c>
      <c r="E177" s="311">
        <f t="shared" si="80"/>
        <v>0</v>
      </c>
      <c r="F177" s="311">
        <f t="shared" si="80"/>
        <v>0</v>
      </c>
      <c r="G177" s="311">
        <f t="shared" si="80"/>
        <v>0</v>
      </c>
      <c r="H177" s="311" t="str">
        <f t="shared" si="80"/>
        <v/>
      </c>
      <c r="I177" s="311" t="str">
        <f t="shared" si="80"/>
        <v/>
      </c>
      <c r="J177" s="311" t="str">
        <f t="shared" si="80"/>
        <v/>
      </c>
      <c r="K177" s="311" t="str">
        <f t="shared" si="80"/>
        <v/>
      </c>
      <c r="L177" s="311" t="str">
        <f t="shared" si="80"/>
        <v/>
      </c>
      <c r="M177" s="311" t="str">
        <f t="shared" si="80"/>
        <v/>
      </c>
      <c r="N177" s="311" t="str">
        <f t="shared" si="81"/>
        <v/>
      </c>
      <c r="O177" s="311" t="str">
        <f t="shared" si="81"/>
        <v/>
      </c>
      <c r="P177" s="311" t="str">
        <f t="shared" si="81"/>
        <v/>
      </c>
      <c r="Q177" s="311" t="str">
        <f t="shared" si="81"/>
        <v/>
      </c>
      <c r="R177" s="311" t="str">
        <f t="shared" si="81"/>
        <v/>
      </c>
      <c r="S177" s="311" t="str">
        <f t="shared" si="81"/>
        <v/>
      </c>
      <c r="T177" s="311" t="str">
        <f t="shared" si="81"/>
        <v/>
      </c>
      <c r="U177" s="311" t="str">
        <f t="shared" si="81"/>
        <v/>
      </c>
      <c r="V177" s="311" t="str">
        <f t="shared" si="81"/>
        <v/>
      </c>
      <c r="W177" s="311" t="str">
        <f t="shared" si="81"/>
        <v/>
      </c>
      <c r="X177" s="311" t="str">
        <f t="shared" si="82"/>
        <v/>
      </c>
      <c r="Y177" s="311" t="str">
        <f t="shared" si="82"/>
        <v/>
      </c>
      <c r="Z177" s="311" t="str">
        <f t="shared" si="82"/>
        <v/>
      </c>
      <c r="AA177" s="311" t="str">
        <f t="shared" si="82"/>
        <v/>
      </c>
      <c r="AB177" s="311" t="str">
        <f t="shared" si="82"/>
        <v/>
      </c>
      <c r="AC177" s="311" t="str">
        <f t="shared" si="82"/>
        <v/>
      </c>
      <c r="AD177" s="311" t="str">
        <f t="shared" si="82"/>
        <v/>
      </c>
      <c r="AE177" s="311" t="str">
        <f t="shared" si="82"/>
        <v/>
      </c>
      <c r="AF177" s="311" t="str">
        <f t="shared" si="82"/>
        <v/>
      </c>
      <c r="AG177" s="311" t="str">
        <f t="shared" si="82"/>
        <v/>
      </c>
      <c r="AH177" s="311" t="str">
        <f t="shared" si="83"/>
        <v/>
      </c>
      <c r="AI177" s="311" t="str">
        <f t="shared" si="83"/>
        <v/>
      </c>
      <c r="AJ177" s="311" t="str">
        <f t="shared" si="83"/>
        <v/>
      </c>
      <c r="AK177" s="311" t="str">
        <f t="shared" si="83"/>
        <v/>
      </c>
      <c r="AL177" s="311" t="str">
        <f t="shared" si="83"/>
        <v/>
      </c>
      <c r="AM177" s="311" t="str">
        <f t="shared" si="83"/>
        <v/>
      </c>
      <c r="AN177" s="311" t="str">
        <f t="shared" si="83"/>
        <v/>
      </c>
      <c r="AO177" s="311" t="str">
        <f t="shared" si="83"/>
        <v/>
      </c>
      <c r="AP177" s="311" t="str">
        <f t="shared" si="83"/>
        <v/>
      </c>
      <c r="AQ177" s="311" t="str">
        <f t="shared" si="83"/>
        <v/>
      </c>
      <c r="AR177" s="311" t="str">
        <f t="shared" si="84"/>
        <v/>
      </c>
      <c r="AS177" s="311" t="str">
        <f t="shared" si="84"/>
        <v/>
      </c>
      <c r="AT177" s="311" t="str">
        <f t="shared" si="84"/>
        <v/>
      </c>
      <c r="AU177" s="311" t="str">
        <f t="shared" si="84"/>
        <v/>
      </c>
      <c r="AV177" s="311" t="str">
        <f t="shared" si="84"/>
        <v/>
      </c>
      <c r="AW177" s="311" t="str">
        <f t="shared" si="84"/>
        <v/>
      </c>
      <c r="AX177" s="311" t="str">
        <f t="shared" si="84"/>
        <v/>
      </c>
      <c r="AY177" s="311" t="str">
        <f t="shared" si="84"/>
        <v/>
      </c>
      <c r="AZ177" s="311" t="str">
        <f t="shared" si="84"/>
        <v/>
      </c>
      <c r="BA177" s="311" t="str">
        <f t="shared" si="84"/>
        <v/>
      </c>
      <c r="BB177" s="311" t="str">
        <f t="shared" si="85"/>
        <v/>
      </c>
      <c r="BC177" s="311" t="str">
        <f t="shared" si="85"/>
        <v/>
      </c>
      <c r="BD177" s="311" t="str">
        <f t="shared" si="85"/>
        <v/>
      </c>
      <c r="BE177" s="311" t="str">
        <f t="shared" si="85"/>
        <v/>
      </c>
      <c r="BF177" s="311" t="str">
        <f t="shared" si="85"/>
        <v/>
      </c>
      <c r="BG177" s="311" t="str">
        <f t="shared" si="85"/>
        <v/>
      </c>
      <c r="BH177" s="311" t="str">
        <f t="shared" si="85"/>
        <v/>
      </c>
      <c r="BI177" s="311" t="str">
        <f t="shared" si="85"/>
        <v/>
      </c>
      <c r="BJ177" s="311" t="str">
        <f t="shared" si="85"/>
        <v/>
      </c>
      <c r="BK177" s="311" t="str">
        <f t="shared" si="85"/>
        <v/>
      </c>
      <c r="BL177" s="311" t="str">
        <f t="shared" si="85"/>
        <v/>
      </c>
      <c r="BM177" s="311" t="str">
        <f t="shared" si="85"/>
        <v/>
      </c>
    </row>
    <row r="178" spans="1:65" s="253" customFormat="1">
      <c r="A178" s="457"/>
      <c r="B178" s="336">
        <f t="shared" si="87"/>
        <v>2028</v>
      </c>
      <c r="C178" s="339">
        <f t="shared" ca="1" si="86"/>
        <v>0</v>
      </c>
      <c r="D178" s="311">
        <f t="shared" si="80"/>
        <v>0</v>
      </c>
      <c r="E178" s="311">
        <f t="shared" si="80"/>
        <v>0</v>
      </c>
      <c r="F178" s="311">
        <f t="shared" si="80"/>
        <v>0</v>
      </c>
      <c r="G178" s="311">
        <f t="shared" si="80"/>
        <v>0</v>
      </c>
      <c r="H178" s="311">
        <f t="shared" si="80"/>
        <v>0</v>
      </c>
      <c r="I178" s="311" t="str">
        <f t="shared" si="80"/>
        <v/>
      </c>
      <c r="J178" s="311" t="str">
        <f t="shared" si="80"/>
        <v/>
      </c>
      <c r="K178" s="311" t="str">
        <f t="shared" si="80"/>
        <v/>
      </c>
      <c r="L178" s="311" t="str">
        <f t="shared" si="80"/>
        <v/>
      </c>
      <c r="M178" s="311" t="str">
        <f t="shared" si="80"/>
        <v/>
      </c>
      <c r="N178" s="311" t="str">
        <f t="shared" si="81"/>
        <v/>
      </c>
      <c r="O178" s="311" t="str">
        <f t="shared" si="81"/>
        <v/>
      </c>
      <c r="P178" s="311" t="str">
        <f t="shared" si="81"/>
        <v/>
      </c>
      <c r="Q178" s="311" t="str">
        <f t="shared" si="81"/>
        <v/>
      </c>
      <c r="R178" s="311" t="str">
        <f t="shared" si="81"/>
        <v/>
      </c>
      <c r="S178" s="311" t="str">
        <f t="shared" si="81"/>
        <v/>
      </c>
      <c r="T178" s="311" t="str">
        <f t="shared" si="81"/>
        <v/>
      </c>
      <c r="U178" s="311" t="str">
        <f t="shared" si="81"/>
        <v/>
      </c>
      <c r="V178" s="311" t="str">
        <f t="shared" si="81"/>
        <v/>
      </c>
      <c r="W178" s="311" t="str">
        <f t="shared" si="81"/>
        <v/>
      </c>
      <c r="X178" s="311" t="str">
        <f t="shared" si="82"/>
        <v/>
      </c>
      <c r="Y178" s="311" t="str">
        <f t="shared" si="82"/>
        <v/>
      </c>
      <c r="Z178" s="311" t="str">
        <f t="shared" si="82"/>
        <v/>
      </c>
      <c r="AA178" s="311" t="str">
        <f t="shared" si="82"/>
        <v/>
      </c>
      <c r="AB178" s="311" t="str">
        <f t="shared" si="82"/>
        <v/>
      </c>
      <c r="AC178" s="311" t="str">
        <f t="shared" si="82"/>
        <v/>
      </c>
      <c r="AD178" s="311" t="str">
        <f t="shared" si="82"/>
        <v/>
      </c>
      <c r="AE178" s="311" t="str">
        <f t="shared" si="82"/>
        <v/>
      </c>
      <c r="AF178" s="311" t="str">
        <f t="shared" si="82"/>
        <v/>
      </c>
      <c r="AG178" s="311" t="str">
        <f t="shared" si="82"/>
        <v/>
      </c>
      <c r="AH178" s="311" t="str">
        <f t="shared" si="83"/>
        <v/>
      </c>
      <c r="AI178" s="311" t="str">
        <f t="shared" si="83"/>
        <v/>
      </c>
      <c r="AJ178" s="311" t="str">
        <f t="shared" si="83"/>
        <v/>
      </c>
      <c r="AK178" s="311" t="str">
        <f t="shared" si="83"/>
        <v/>
      </c>
      <c r="AL178" s="311" t="str">
        <f t="shared" si="83"/>
        <v/>
      </c>
      <c r="AM178" s="311" t="str">
        <f t="shared" si="83"/>
        <v/>
      </c>
      <c r="AN178" s="311" t="str">
        <f t="shared" si="83"/>
        <v/>
      </c>
      <c r="AO178" s="311" t="str">
        <f t="shared" si="83"/>
        <v/>
      </c>
      <c r="AP178" s="311" t="str">
        <f t="shared" si="83"/>
        <v/>
      </c>
      <c r="AQ178" s="311" t="str">
        <f t="shared" si="83"/>
        <v/>
      </c>
      <c r="AR178" s="311" t="str">
        <f t="shared" si="84"/>
        <v/>
      </c>
      <c r="AS178" s="311" t="str">
        <f t="shared" si="84"/>
        <v/>
      </c>
      <c r="AT178" s="311" t="str">
        <f t="shared" si="84"/>
        <v/>
      </c>
      <c r="AU178" s="311" t="str">
        <f t="shared" si="84"/>
        <v/>
      </c>
      <c r="AV178" s="311" t="str">
        <f t="shared" si="84"/>
        <v/>
      </c>
      <c r="AW178" s="311" t="str">
        <f t="shared" si="84"/>
        <v/>
      </c>
      <c r="AX178" s="311" t="str">
        <f t="shared" si="84"/>
        <v/>
      </c>
      <c r="AY178" s="311" t="str">
        <f t="shared" si="84"/>
        <v/>
      </c>
      <c r="AZ178" s="311" t="str">
        <f t="shared" si="84"/>
        <v/>
      </c>
      <c r="BA178" s="311" t="str">
        <f t="shared" si="84"/>
        <v/>
      </c>
      <c r="BB178" s="311" t="str">
        <f t="shared" si="85"/>
        <v/>
      </c>
      <c r="BC178" s="311" t="str">
        <f t="shared" si="85"/>
        <v/>
      </c>
      <c r="BD178" s="311" t="str">
        <f t="shared" si="85"/>
        <v/>
      </c>
      <c r="BE178" s="311" t="str">
        <f t="shared" si="85"/>
        <v/>
      </c>
      <c r="BF178" s="311" t="str">
        <f t="shared" si="85"/>
        <v/>
      </c>
      <c r="BG178" s="311" t="str">
        <f t="shared" si="85"/>
        <v/>
      </c>
      <c r="BH178" s="311" t="str">
        <f t="shared" si="85"/>
        <v/>
      </c>
      <c r="BI178" s="311" t="str">
        <f t="shared" si="85"/>
        <v/>
      </c>
      <c r="BJ178" s="311" t="str">
        <f t="shared" si="85"/>
        <v/>
      </c>
      <c r="BK178" s="311" t="str">
        <f t="shared" si="85"/>
        <v/>
      </c>
      <c r="BL178" s="311" t="str">
        <f t="shared" si="85"/>
        <v/>
      </c>
      <c r="BM178" s="311" t="str">
        <f t="shared" si="85"/>
        <v/>
      </c>
    </row>
    <row r="179" spans="1:65" s="253" customFormat="1">
      <c r="A179" s="457"/>
      <c r="B179" s="336">
        <f t="shared" si="87"/>
        <v>2029</v>
      </c>
      <c r="C179" s="339">
        <f t="shared" ca="1" si="86"/>
        <v>0</v>
      </c>
      <c r="D179" s="311">
        <f t="shared" si="80"/>
        <v>0</v>
      </c>
      <c r="E179" s="311">
        <f t="shared" si="80"/>
        <v>0</v>
      </c>
      <c r="F179" s="311">
        <f t="shared" si="80"/>
        <v>0</v>
      </c>
      <c r="G179" s="311">
        <f t="shared" si="80"/>
        <v>0</v>
      </c>
      <c r="H179" s="311">
        <f t="shared" si="80"/>
        <v>0</v>
      </c>
      <c r="I179" s="311">
        <f t="shared" si="80"/>
        <v>0</v>
      </c>
      <c r="J179" s="311" t="str">
        <f t="shared" si="80"/>
        <v/>
      </c>
      <c r="K179" s="311" t="str">
        <f t="shared" si="80"/>
        <v/>
      </c>
      <c r="L179" s="311" t="str">
        <f t="shared" si="80"/>
        <v/>
      </c>
      <c r="M179" s="311" t="str">
        <f t="shared" si="80"/>
        <v/>
      </c>
      <c r="N179" s="311" t="str">
        <f t="shared" si="81"/>
        <v/>
      </c>
      <c r="O179" s="311" t="str">
        <f t="shared" si="81"/>
        <v/>
      </c>
      <c r="P179" s="311" t="str">
        <f t="shared" si="81"/>
        <v/>
      </c>
      <c r="Q179" s="311" t="str">
        <f t="shared" si="81"/>
        <v/>
      </c>
      <c r="R179" s="311" t="str">
        <f t="shared" si="81"/>
        <v/>
      </c>
      <c r="S179" s="311" t="str">
        <f t="shared" si="81"/>
        <v/>
      </c>
      <c r="T179" s="311" t="str">
        <f t="shared" si="81"/>
        <v/>
      </c>
      <c r="U179" s="311" t="str">
        <f t="shared" si="81"/>
        <v/>
      </c>
      <c r="V179" s="311" t="str">
        <f t="shared" si="81"/>
        <v/>
      </c>
      <c r="W179" s="311" t="str">
        <f t="shared" si="81"/>
        <v/>
      </c>
      <c r="X179" s="311" t="str">
        <f t="shared" si="82"/>
        <v/>
      </c>
      <c r="Y179" s="311" t="str">
        <f t="shared" si="82"/>
        <v/>
      </c>
      <c r="Z179" s="311" t="str">
        <f t="shared" si="82"/>
        <v/>
      </c>
      <c r="AA179" s="311" t="str">
        <f t="shared" si="82"/>
        <v/>
      </c>
      <c r="AB179" s="311" t="str">
        <f t="shared" si="82"/>
        <v/>
      </c>
      <c r="AC179" s="311" t="str">
        <f t="shared" si="82"/>
        <v/>
      </c>
      <c r="AD179" s="311" t="str">
        <f t="shared" si="82"/>
        <v/>
      </c>
      <c r="AE179" s="311" t="str">
        <f t="shared" si="82"/>
        <v/>
      </c>
      <c r="AF179" s="311" t="str">
        <f t="shared" si="82"/>
        <v/>
      </c>
      <c r="AG179" s="311" t="str">
        <f t="shared" si="82"/>
        <v/>
      </c>
      <c r="AH179" s="311" t="str">
        <f t="shared" si="83"/>
        <v/>
      </c>
      <c r="AI179" s="311" t="str">
        <f t="shared" si="83"/>
        <v/>
      </c>
      <c r="AJ179" s="311" t="str">
        <f t="shared" si="83"/>
        <v/>
      </c>
      <c r="AK179" s="311" t="str">
        <f t="shared" si="83"/>
        <v/>
      </c>
      <c r="AL179" s="311" t="str">
        <f t="shared" si="83"/>
        <v/>
      </c>
      <c r="AM179" s="311" t="str">
        <f t="shared" si="83"/>
        <v/>
      </c>
      <c r="AN179" s="311" t="str">
        <f t="shared" si="83"/>
        <v/>
      </c>
      <c r="AO179" s="311" t="str">
        <f t="shared" si="83"/>
        <v/>
      </c>
      <c r="AP179" s="311" t="str">
        <f t="shared" si="83"/>
        <v/>
      </c>
      <c r="AQ179" s="311" t="str">
        <f t="shared" si="83"/>
        <v/>
      </c>
      <c r="AR179" s="311" t="str">
        <f t="shared" si="84"/>
        <v/>
      </c>
      <c r="AS179" s="311" t="str">
        <f t="shared" si="84"/>
        <v/>
      </c>
      <c r="AT179" s="311" t="str">
        <f t="shared" si="84"/>
        <v/>
      </c>
      <c r="AU179" s="311" t="str">
        <f t="shared" si="84"/>
        <v/>
      </c>
      <c r="AV179" s="311" t="str">
        <f t="shared" si="84"/>
        <v/>
      </c>
      <c r="AW179" s="311" t="str">
        <f t="shared" si="84"/>
        <v/>
      </c>
      <c r="AX179" s="311" t="str">
        <f t="shared" si="84"/>
        <v/>
      </c>
      <c r="AY179" s="311" t="str">
        <f t="shared" si="84"/>
        <v/>
      </c>
      <c r="AZ179" s="311" t="str">
        <f t="shared" si="84"/>
        <v/>
      </c>
      <c r="BA179" s="311" t="str">
        <f t="shared" si="84"/>
        <v/>
      </c>
      <c r="BB179" s="311" t="str">
        <f t="shared" si="85"/>
        <v/>
      </c>
      <c r="BC179" s="311" t="str">
        <f t="shared" si="85"/>
        <v/>
      </c>
      <c r="BD179" s="311" t="str">
        <f t="shared" si="85"/>
        <v/>
      </c>
      <c r="BE179" s="311" t="str">
        <f t="shared" si="85"/>
        <v/>
      </c>
      <c r="BF179" s="311" t="str">
        <f t="shared" si="85"/>
        <v/>
      </c>
      <c r="BG179" s="311" t="str">
        <f t="shared" si="85"/>
        <v/>
      </c>
      <c r="BH179" s="311" t="str">
        <f t="shared" si="85"/>
        <v/>
      </c>
      <c r="BI179" s="311" t="str">
        <f t="shared" si="85"/>
        <v/>
      </c>
      <c r="BJ179" s="311" t="str">
        <f t="shared" si="85"/>
        <v/>
      </c>
      <c r="BK179" s="311" t="str">
        <f t="shared" si="85"/>
        <v/>
      </c>
      <c r="BL179" s="311" t="str">
        <f t="shared" si="85"/>
        <v/>
      </c>
      <c r="BM179" s="311" t="str">
        <f t="shared" si="85"/>
        <v/>
      </c>
    </row>
    <row r="180" spans="1:65" s="253" customFormat="1">
      <c r="A180" s="457"/>
      <c r="B180" s="336">
        <f t="shared" si="87"/>
        <v>2030</v>
      </c>
      <c r="C180" s="339">
        <f t="shared" ca="1" si="86"/>
        <v>0</v>
      </c>
      <c r="D180" s="311">
        <f t="shared" si="80"/>
        <v>0</v>
      </c>
      <c r="E180" s="311">
        <f t="shared" si="80"/>
        <v>0</v>
      </c>
      <c r="F180" s="311">
        <f t="shared" si="80"/>
        <v>0</v>
      </c>
      <c r="G180" s="311">
        <f t="shared" si="80"/>
        <v>0</v>
      </c>
      <c r="H180" s="311">
        <f t="shared" si="80"/>
        <v>0</v>
      </c>
      <c r="I180" s="311">
        <f t="shared" si="80"/>
        <v>0</v>
      </c>
      <c r="J180" s="311">
        <f t="shared" si="80"/>
        <v>0</v>
      </c>
      <c r="K180" s="311" t="str">
        <f t="shared" si="80"/>
        <v/>
      </c>
      <c r="L180" s="311" t="str">
        <f t="shared" si="80"/>
        <v/>
      </c>
      <c r="M180" s="311" t="str">
        <f t="shared" si="80"/>
        <v/>
      </c>
      <c r="N180" s="311" t="str">
        <f t="shared" si="81"/>
        <v/>
      </c>
      <c r="O180" s="311" t="str">
        <f t="shared" si="81"/>
        <v/>
      </c>
      <c r="P180" s="311" t="str">
        <f t="shared" si="81"/>
        <v/>
      </c>
      <c r="Q180" s="311" t="str">
        <f t="shared" si="81"/>
        <v/>
      </c>
      <c r="R180" s="311" t="str">
        <f t="shared" si="81"/>
        <v/>
      </c>
      <c r="S180" s="311" t="str">
        <f t="shared" si="81"/>
        <v/>
      </c>
      <c r="T180" s="311" t="str">
        <f t="shared" si="81"/>
        <v/>
      </c>
      <c r="U180" s="311" t="str">
        <f t="shared" si="81"/>
        <v/>
      </c>
      <c r="V180" s="311" t="str">
        <f t="shared" si="81"/>
        <v/>
      </c>
      <c r="W180" s="311" t="str">
        <f t="shared" si="81"/>
        <v/>
      </c>
      <c r="X180" s="311" t="str">
        <f t="shared" si="82"/>
        <v/>
      </c>
      <c r="Y180" s="311" t="str">
        <f t="shared" si="82"/>
        <v/>
      </c>
      <c r="Z180" s="311" t="str">
        <f t="shared" si="82"/>
        <v/>
      </c>
      <c r="AA180" s="311" t="str">
        <f t="shared" si="82"/>
        <v/>
      </c>
      <c r="AB180" s="311" t="str">
        <f t="shared" si="82"/>
        <v/>
      </c>
      <c r="AC180" s="311" t="str">
        <f t="shared" si="82"/>
        <v/>
      </c>
      <c r="AD180" s="311" t="str">
        <f t="shared" si="82"/>
        <v/>
      </c>
      <c r="AE180" s="311" t="str">
        <f t="shared" si="82"/>
        <v/>
      </c>
      <c r="AF180" s="311" t="str">
        <f t="shared" si="82"/>
        <v/>
      </c>
      <c r="AG180" s="311" t="str">
        <f t="shared" si="82"/>
        <v/>
      </c>
      <c r="AH180" s="311" t="str">
        <f t="shared" si="83"/>
        <v/>
      </c>
      <c r="AI180" s="311" t="str">
        <f t="shared" si="83"/>
        <v/>
      </c>
      <c r="AJ180" s="311" t="str">
        <f t="shared" si="83"/>
        <v/>
      </c>
      <c r="AK180" s="311" t="str">
        <f t="shared" si="83"/>
        <v/>
      </c>
      <c r="AL180" s="311" t="str">
        <f t="shared" si="83"/>
        <v/>
      </c>
      <c r="AM180" s="311" t="str">
        <f t="shared" si="83"/>
        <v/>
      </c>
      <c r="AN180" s="311" t="str">
        <f t="shared" si="83"/>
        <v/>
      </c>
      <c r="AO180" s="311" t="str">
        <f t="shared" si="83"/>
        <v/>
      </c>
      <c r="AP180" s="311" t="str">
        <f t="shared" si="83"/>
        <v/>
      </c>
      <c r="AQ180" s="311" t="str">
        <f t="shared" si="83"/>
        <v/>
      </c>
      <c r="AR180" s="311" t="str">
        <f t="shared" si="84"/>
        <v/>
      </c>
      <c r="AS180" s="311" t="str">
        <f t="shared" si="84"/>
        <v/>
      </c>
      <c r="AT180" s="311" t="str">
        <f t="shared" si="84"/>
        <v/>
      </c>
      <c r="AU180" s="311" t="str">
        <f t="shared" si="84"/>
        <v/>
      </c>
      <c r="AV180" s="311" t="str">
        <f t="shared" si="84"/>
        <v/>
      </c>
      <c r="AW180" s="311" t="str">
        <f t="shared" si="84"/>
        <v/>
      </c>
      <c r="AX180" s="311" t="str">
        <f t="shared" si="84"/>
        <v/>
      </c>
      <c r="AY180" s="311" t="str">
        <f t="shared" si="84"/>
        <v/>
      </c>
      <c r="AZ180" s="311" t="str">
        <f t="shared" si="84"/>
        <v/>
      </c>
      <c r="BA180" s="311" t="str">
        <f t="shared" si="84"/>
        <v/>
      </c>
      <c r="BB180" s="311" t="str">
        <f t="shared" si="85"/>
        <v/>
      </c>
      <c r="BC180" s="311" t="str">
        <f t="shared" si="85"/>
        <v/>
      </c>
      <c r="BD180" s="311" t="str">
        <f t="shared" si="85"/>
        <v/>
      </c>
      <c r="BE180" s="311" t="str">
        <f t="shared" si="85"/>
        <v/>
      </c>
      <c r="BF180" s="311" t="str">
        <f t="shared" si="85"/>
        <v/>
      </c>
      <c r="BG180" s="311" t="str">
        <f t="shared" si="85"/>
        <v/>
      </c>
      <c r="BH180" s="311" t="str">
        <f t="shared" si="85"/>
        <v/>
      </c>
      <c r="BI180" s="311" t="str">
        <f t="shared" si="85"/>
        <v/>
      </c>
      <c r="BJ180" s="311" t="str">
        <f t="shared" si="85"/>
        <v/>
      </c>
      <c r="BK180" s="311" t="str">
        <f t="shared" si="85"/>
        <v/>
      </c>
      <c r="BL180" s="311" t="str">
        <f t="shared" si="85"/>
        <v/>
      </c>
      <c r="BM180" s="311" t="str">
        <f t="shared" si="85"/>
        <v/>
      </c>
    </row>
    <row r="181" spans="1:65" s="253" customFormat="1">
      <c r="A181" s="457"/>
      <c r="B181" s="336">
        <f t="shared" si="87"/>
        <v>2031</v>
      </c>
      <c r="C181" s="339">
        <f t="shared" ca="1" si="86"/>
        <v>0</v>
      </c>
      <c r="D181" s="311">
        <f t="shared" si="80"/>
        <v>0</v>
      </c>
      <c r="E181" s="311">
        <f t="shared" si="80"/>
        <v>0</v>
      </c>
      <c r="F181" s="311">
        <f t="shared" si="80"/>
        <v>0</v>
      </c>
      <c r="G181" s="311">
        <f t="shared" si="80"/>
        <v>0</v>
      </c>
      <c r="H181" s="311">
        <f t="shared" si="80"/>
        <v>0</v>
      </c>
      <c r="I181" s="311">
        <f t="shared" si="80"/>
        <v>0</v>
      </c>
      <c r="J181" s="311">
        <f t="shared" si="80"/>
        <v>0</v>
      </c>
      <c r="K181" s="311">
        <f t="shared" si="80"/>
        <v>0</v>
      </c>
      <c r="L181" s="311" t="str">
        <f t="shared" si="80"/>
        <v/>
      </c>
      <c r="M181" s="311" t="str">
        <f t="shared" si="80"/>
        <v/>
      </c>
      <c r="N181" s="311" t="str">
        <f t="shared" si="81"/>
        <v/>
      </c>
      <c r="O181" s="311" t="str">
        <f t="shared" si="81"/>
        <v/>
      </c>
      <c r="P181" s="311" t="str">
        <f t="shared" si="81"/>
        <v/>
      </c>
      <c r="Q181" s="311" t="str">
        <f t="shared" si="81"/>
        <v/>
      </c>
      <c r="R181" s="311" t="str">
        <f t="shared" si="81"/>
        <v/>
      </c>
      <c r="S181" s="311" t="str">
        <f t="shared" si="81"/>
        <v/>
      </c>
      <c r="T181" s="311" t="str">
        <f t="shared" si="81"/>
        <v/>
      </c>
      <c r="U181" s="311" t="str">
        <f t="shared" si="81"/>
        <v/>
      </c>
      <c r="V181" s="311" t="str">
        <f t="shared" si="81"/>
        <v/>
      </c>
      <c r="W181" s="311" t="str">
        <f t="shared" si="81"/>
        <v/>
      </c>
      <c r="X181" s="311" t="str">
        <f t="shared" si="82"/>
        <v/>
      </c>
      <c r="Y181" s="311" t="str">
        <f t="shared" si="82"/>
        <v/>
      </c>
      <c r="Z181" s="311" t="str">
        <f t="shared" si="82"/>
        <v/>
      </c>
      <c r="AA181" s="311" t="str">
        <f t="shared" si="82"/>
        <v/>
      </c>
      <c r="AB181" s="311" t="str">
        <f t="shared" si="82"/>
        <v/>
      </c>
      <c r="AC181" s="311" t="str">
        <f t="shared" si="82"/>
        <v/>
      </c>
      <c r="AD181" s="311" t="str">
        <f t="shared" si="82"/>
        <v/>
      </c>
      <c r="AE181" s="311" t="str">
        <f t="shared" si="82"/>
        <v/>
      </c>
      <c r="AF181" s="311" t="str">
        <f t="shared" si="82"/>
        <v/>
      </c>
      <c r="AG181" s="311" t="str">
        <f t="shared" si="82"/>
        <v/>
      </c>
      <c r="AH181" s="311" t="str">
        <f t="shared" si="83"/>
        <v/>
      </c>
      <c r="AI181" s="311" t="str">
        <f t="shared" si="83"/>
        <v/>
      </c>
      <c r="AJ181" s="311" t="str">
        <f t="shared" si="83"/>
        <v/>
      </c>
      <c r="AK181" s="311" t="str">
        <f t="shared" si="83"/>
        <v/>
      </c>
      <c r="AL181" s="311" t="str">
        <f t="shared" si="83"/>
        <v/>
      </c>
      <c r="AM181" s="311" t="str">
        <f t="shared" si="83"/>
        <v/>
      </c>
      <c r="AN181" s="311" t="str">
        <f t="shared" si="83"/>
        <v/>
      </c>
      <c r="AO181" s="311" t="str">
        <f t="shared" si="83"/>
        <v/>
      </c>
      <c r="AP181" s="311" t="str">
        <f t="shared" si="83"/>
        <v/>
      </c>
      <c r="AQ181" s="311" t="str">
        <f t="shared" si="83"/>
        <v/>
      </c>
      <c r="AR181" s="311" t="str">
        <f t="shared" si="84"/>
        <v/>
      </c>
      <c r="AS181" s="311" t="str">
        <f t="shared" si="84"/>
        <v/>
      </c>
      <c r="AT181" s="311" t="str">
        <f t="shared" si="84"/>
        <v/>
      </c>
      <c r="AU181" s="311" t="str">
        <f t="shared" si="84"/>
        <v/>
      </c>
      <c r="AV181" s="311" t="str">
        <f t="shared" si="84"/>
        <v/>
      </c>
      <c r="AW181" s="311" t="str">
        <f t="shared" si="84"/>
        <v/>
      </c>
      <c r="AX181" s="311" t="str">
        <f t="shared" si="84"/>
        <v/>
      </c>
      <c r="AY181" s="311" t="str">
        <f t="shared" si="84"/>
        <v/>
      </c>
      <c r="AZ181" s="311" t="str">
        <f t="shared" si="84"/>
        <v/>
      </c>
      <c r="BA181" s="311" t="str">
        <f t="shared" si="84"/>
        <v/>
      </c>
      <c r="BB181" s="311" t="str">
        <f t="shared" si="85"/>
        <v/>
      </c>
      <c r="BC181" s="311" t="str">
        <f t="shared" si="85"/>
        <v/>
      </c>
      <c r="BD181" s="311" t="str">
        <f t="shared" si="85"/>
        <v/>
      </c>
      <c r="BE181" s="311" t="str">
        <f t="shared" si="85"/>
        <v/>
      </c>
      <c r="BF181" s="311" t="str">
        <f t="shared" si="85"/>
        <v/>
      </c>
      <c r="BG181" s="311" t="str">
        <f t="shared" si="85"/>
        <v/>
      </c>
      <c r="BH181" s="311" t="str">
        <f t="shared" si="85"/>
        <v/>
      </c>
      <c r="BI181" s="311" t="str">
        <f t="shared" si="85"/>
        <v/>
      </c>
      <c r="BJ181" s="311" t="str">
        <f t="shared" si="85"/>
        <v/>
      </c>
      <c r="BK181" s="311" t="str">
        <f t="shared" si="85"/>
        <v/>
      </c>
      <c r="BL181" s="311" t="str">
        <f t="shared" si="85"/>
        <v/>
      </c>
      <c r="BM181" s="311" t="str">
        <f t="shared" si="85"/>
        <v/>
      </c>
    </row>
    <row r="182" spans="1:65" s="253" customFormat="1">
      <c r="A182" s="457"/>
      <c r="B182" s="336">
        <f t="shared" si="87"/>
        <v>2032</v>
      </c>
      <c r="C182" s="339">
        <f t="shared" ca="1" si="86"/>
        <v>0</v>
      </c>
      <c r="D182" s="311">
        <f t="shared" si="80"/>
        <v>0</v>
      </c>
      <c r="E182" s="311">
        <f t="shared" si="80"/>
        <v>0</v>
      </c>
      <c r="F182" s="311">
        <f t="shared" si="80"/>
        <v>0</v>
      </c>
      <c r="G182" s="311">
        <f t="shared" si="80"/>
        <v>0</v>
      </c>
      <c r="H182" s="311">
        <f t="shared" si="80"/>
        <v>0</v>
      </c>
      <c r="I182" s="311">
        <f t="shared" si="80"/>
        <v>0</v>
      </c>
      <c r="J182" s="311">
        <f t="shared" si="80"/>
        <v>0</v>
      </c>
      <c r="K182" s="311">
        <f t="shared" si="80"/>
        <v>0</v>
      </c>
      <c r="L182" s="311">
        <f t="shared" si="80"/>
        <v>0</v>
      </c>
      <c r="M182" s="311" t="str">
        <f t="shared" si="80"/>
        <v/>
      </c>
      <c r="N182" s="311" t="str">
        <f t="shared" si="81"/>
        <v/>
      </c>
      <c r="O182" s="311" t="str">
        <f t="shared" si="81"/>
        <v/>
      </c>
      <c r="P182" s="311" t="str">
        <f t="shared" si="81"/>
        <v/>
      </c>
      <c r="Q182" s="311" t="str">
        <f t="shared" si="81"/>
        <v/>
      </c>
      <c r="R182" s="311" t="str">
        <f t="shared" si="81"/>
        <v/>
      </c>
      <c r="S182" s="311" t="str">
        <f t="shared" si="81"/>
        <v/>
      </c>
      <c r="T182" s="311" t="str">
        <f t="shared" si="81"/>
        <v/>
      </c>
      <c r="U182" s="311" t="str">
        <f t="shared" si="81"/>
        <v/>
      </c>
      <c r="V182" s="311" t="str">
        <f t="shared" si="81"/>
        <v/>
      </c>
      <c r="W182" s="311" t="str">
        <f t="shared" si="81"/>
        <v/>
      </c>
      <c r="X182" s="311" t="str">
        <f t="shared" si="82"/>
        <v/>
      </c>
      <c r="Y182" s="311" t="str">
        <f t="shared" si="82"/>
        <v/>
      </c>
      <c r="Z182" s="311" t="str">
        <f t="shared" si="82"/>
        <v/>
      </c>
      <c r="AA182" s="311" t="str">
        <f t="shared" si="82"/>
        <v/>
      </c>
      <c r="AB182" s="311" t="str">
        <f t="shared" si="82"/>
        <v/>
      </c>
      <c r="AC182" s="311" t="str">
        <f t="shared" si="82"/>
        <v/>
      </c>
      <c r="AD182" s="311" t="str">
        <f t="shared" si="82"/>
        <v/>
      </c>
      <c r="AE182" s="311" t="str">
        <f t="shared" si="82"/>
        <v/>
      </c>
      <c r="AF182" s="311" t="str">
        <f t="shared" si="82"/>
        <v/>
      </c>
      <c r="AG182" s="311" t="str">
        <f t="shared" si="82"/>
        <v/>
      </c>
      <c r="AH182" s="311" t="str">
        <f t="shared" si="83"/>
        <v/>
      </c>
      <c r="AI182" s="311" t="str">
        <f t="shared" si="83"/>
        <v/>
      </c>
      <c r="AJ182" s="311" t="str">
        <f t="shared" si="83"/>
        <v/>
      </c>
      <c r="AK182" s="311" t="str">
        <f t="shared" si="83"/>
        <v/>
      </c>
      <c r="AL182" s="311" t="str">
        <f t="shared" si="83"/>
        <v/>
      </c>
      <c r="AM182" s="311" t="str">
        <f t="shared" si="83"/>
        <v/>
      </c>
      <c r="AN182" s="311" t="str">
        <f t="shared" si="83"/>
        <v/>
      </c>
      <c r="AO182" s="311" t="str">
        <f t="shared" si="83"/>
        <v/>
      </c>
      <c r="AP182" s="311" t="str">
        <f t="shared" si="83"/>
        <v/>
      </c>
      <c r="AQ182" s="311" t="str">
        <f t="shared" si="83"/>
        <v/>
      </c>
      <c r="AR182" s="311" t="str">
        <f t="shared" si="84"/>
        <v/>
      </c>
      <c r="AS182" s="311" t="str">
        <f t="shared" si="84"/>
        <v/>
      </c>
      <c r="AT182" s="311" t="str">
        <f t="shared" si="84"/>
        <v/>
      </c>
      <c r="AU182" s="311" t="str">
        <f t="shared" si="84"/>
        <v/>
      </c>
      <c r="AV182" s="311" t="str">
        <f t="shared" si="84"/>
        <v/>
      </c>
      <c r="AW182" s="311" t="str">
        <f t="shared" si="84"/>
        <v/>
      </c>
      <c r="AX182" s="311" t="str">
        <f t="shared" si="84"/>
        <v/>
      </c>
      <c r="AY182" s="311" t="str">
        <f t="shared" si="84"/>
        <v/>
      </c>
      <c r="AZ182" s="311" t="str">
        <f t="shared" si="84"/>
        <v/>
      </c>
      <c r="BA182" s="311" t="str">
        <f t="shared" si="84"/>
        <v/>
      </c>
      <c r="BB182" s="311" t="str">
        <f t="shared" si="85"/>
        <v/>
      </c>
      <c r="BC182" s="311" t="str">
        <f t="shared" si="85"/>
        <v/>
      </c>
      <c r="BD182" s="311" t="str">
        <f t="shared" si="85"/>
        <v/>
      </c>
      <c r="BE182" s="311" t="str">
        <f t="shared" si="85"/>
        <v/>
      </c>
      <c r="BF182" s="311" t="str">
        <f t="shared" si="85"/>
        <v/>
      </c>
      <c r="BG182" s="311" t="str">
        <f t="shared" si="85"/>
        <v/>
      </c>
      <c r="BH182" s="311" t="str">
        <f t="shared" si="85"/>
        <v/>
      </c>
      <c r="BI182" s="311" t="str">
        <f t="shared" si="85"/>
        <v/>
      </c>
      <c r="BJ182" s="311" t="str">
        <f t="shared" si="85"/>
        <v/>
      </c>
      <c r="BK182" s="311" t="str">
        <f t="shared" si="85"/>
        <v/>
      </c>
      <c r="BL182" s="311" t="str">
        <f t="shared" si="85"/>
        <v/>
      </c>
      <c r="BM182" s="311" t="str">
        <f t="shared" si="85"/>
        <v/>
      </c>
    </row>
    <row r="183" spans="1:65" s="253" customFormat="1">
      <c r="A183" s="457"/>
      <c r="B183" s="336">
        <f t="shared" si="87"/>
        <v>2033</v>
      </c>
      <c r="C183" s="339">
        <f t="shared" ca="1" si="86"/>
        <v>0</v>
      </c>
      <c r="D183" s="311">
        <f t="shared" si="80"/>
        <v>0</v>
      </c>
      <c r="E183" s="311">
        <f t="shared" si="80"/>
        <v>0</v>
      </c>
      <c r="F183" s="311">
        <f t="shared" si="80"/>
        <v>0</v>
      </c>
      <c r="G183" s="311">
        <f t="shared" si="80"/>
        <v>0</v>
      </c>
      <c r="H183" s="311">
        <f t="shared" si="80"/>
        <v>0</v>
      </c>
      <c r="I183" s="311">
        <f t="shared" si="80"/>
        <v>0</v>
      </c>
      <c r="J183" s="311">
        <f t="shared" si="80"/>
        <v>0</v>
      </c>
      <c r="K183" s="311">
        <f t="shared" si="80"/>
        <v>0</v>
      </c>
      <c r="L183" s="311">
        <f t="shared" si="80"/>
        <v>0</v>
      </c>
      <c r="M183" s="311">
        <f t="shared" si="80"/>
        <v>0</v>
      </c>
      <c r="N183" s="311" t="str">
        <f t="shared" si="81"/>
        <v/>
      </c>
      <c r="O183" s="311" t="str">
        <f t="shared" si="81"/>
        <v/>
      </c>
      <c r="P183" s="311" t="str">
        <f t="shared" si="81"/>
        <v/>
      </c>
      <c r="Q183" s="311" t="str">
        <f t="shared" si="81"/>
        <v/>
      </c>
      <c r="R183" s="311" t="str">
        <f t="shared" si="81"/>
        <v/>
      </c>
      <c r="S183" s="311" t="str">
        <f t="shared" si="81"/>
        <v/>
      </c>
      <c r="T183" s="311" t="str">
        <f t="shared" si="81"/>
        <v/>
      </c>
      <c r="U183" s="311" t="str">
        <f t="shared" si="81"/>
        <v/>
      </c>
      <c r="V183" s="311" t="str">
        <f t="shared" si="81"/>
        <v/>
      </c>
      <c r="W183" s="311" t="str">
        <f t="shared" si="81"/>
        <v/>
      </c>
      <c r="X183" s="311" t="str">
        <f t="shared" si="82"/>
        <v/>
      </c>
      <c r="Y183" s="311" t="str">
        <f t="shared" si="82"/>
        <v/>
      </c>
      <c r="Z183" s="311" t="str">
        <f t="shared" si="82"/>
        <v/>
      </c>
      <c r="AA183" s="311" t="str">
        <f t="shared" si="82"/>
        <v/>
      </c>
      <c r="AB183" s="311" t="str">
        <f t="shared" si="82"/>
        <v/>
      </c>
      <c r="AC183" s="311" t="str">
        <f t="shared" si="82"/>
        <v/>
      </c>
      <c r="AD183" s="311" t="str">
        <f t="shared" si="82"/>
        <v/>
      </c>
      <c r="AE183" s="311" t="str">
        <f t="shared" si="82"/>
        <v/>
      </c>
      <c r="AF183" s="311" t="str">
        <f t="shared" si="82"/>
        <v/>
      </c>
      <c r="AG183" s="311" t="str">
        <f t="shared" si="82"/>
        <v/>
      </c>
      <c r="AH183" s="311" t="str">
        <f t="shared" si="83"/>
        <v/>
      </c>
      <c r="AI183" s="311" t="str">
        <f t="shared" si="83"/>
        <v/>
      </c>
      <c r="AJ183" s="311" t="str">
        <f t="shared" si="83"/>
        <v/>
      </c>
      <c r="AK183" s="311" t="str">
        <f t="shared" si="83"/>
        <v/>
      </c>
      <c r="AL183" s="311" t="str">
        <f t="shared" si="83"/>
        <v/>
      </c>
      <c r="AM183" s="311" t="str">
        <f t="shared" si="83"/>
        <v/>
      </c>
      <c r="AN183" s="311" t="str">
        <f t="shared" si="83"/>
        <v/>
      </c>
      <c r="AO183" s="311" t="str">
        <f t="shared" si="83"/>
        <v/>
      </c>
      <c r="AP183" s="311" t="str">
        <f t="shared" si="83"/>
        <v/>
      </c>
      <c r="AQ183" s="311" t="str">
        <f t="shared" si="83"/>
        <v/>
      </c>
      <c r="AR183" s="311" t="str">
        <f t="shared" si="84"/>
        <v/>
      </c>
      <c r="AS183" s="311" t="str">
        <f t="shared" si="84"/>
        <v/>
      </c>
      <c r="AT183" s="311" t="str">
        <f t="shared" si="84"/>
        <v/>
      </c>
      <c r="AU183" s="311" t="str">
        <f t="shared" si="84"/>
        <v/>
      </c>
      <c r="AV183" s="311" t="str">
        <f t="shared" si="84"/>
        <v/>
      </c>
      <c r="AW183" s="311" t="str">
        <f t="shared" si="84"/>
        <v/>
      </c>
      <c r="AX183" s="311" t="str">
        <f t="shared" si="84"/>
        <v/>
      </c>
      <c r="AY183" s="311" t="str">
        <f t="shared" si="84"/>
        <v/>
      </c>
      <c r="AZ183" s="311" t="str">
        <f t="shared" si="84"/>
        <v/>
      </c>
      <c r="BA183" s="311" t="str">
        <f t="shared" si="84"/>
        <v/>
      </c>
      <c r="BB183" s="311" t="str">
        <f t="shared" si="85"/>
        <v/>
      </c>
      <c r="BC183" s="311" t="str">
        <f t="shared" si="85"/>
        <v/>
      </c>
      <c r="BD183" s="311" t="str">
        <f t="shared" si="85"/>
        <v/>
      </c>
      <c r="BE183" s="311" t="str">
        <f t="shared" si="85"/>
        <v/>
      </c>
      <c r="BF183" s="311" t="str">
        <f t="shared" si="85"/>
        <v/>
      </c>
      <c r="BG183" s="311" t="str">
        <f t="shared" si="85"/>
        <v/>
      </c>
      <c r="BH183" s="311" t="str">
        <f t="shared" si="85"/>
        <v/>
      </c>
      <c r="BI183" s="311" t="str">
        <f t="shared" si="85"/>
        <v/>
      </c>
      <c r="BJ183" s="311" t="str">
        <f t="shared" si="85"/>
        <v/>
      </c>
      <c r="BK183" s="311" t="str">
        <f t="shared" si="85"/>
        <v/>
      </c>
      <c r="BL183" s="311" t="str">
        <f t="shared" si="85"/>
        <v/>
      </c>
      <c r="BM183" s="311" t="str">
        <f t="shared" si="85"/>
        <v/>
      </c>
    </row>
    <row r="184" spans="1:65" s="253" customFormat="1">
      <c r="A184" s="457"/>
      <c r="B184" s="336">
        <f t="shared" si="87"/>
        <v>2034</v>
      </c>
      <c r="C184" s="339">
        <f t="shared" ca="1" si="86"/>
        <v>0</v>
      </c>
      <c r="D184" s="311">
        <f t="shared" ref="D184:M193" si="88">IF(D$172="","",IF($B184&gt;$B$18,"",IF(AND($B184&gt;=D$172,$B184-D$172&lt;$B$21),D$173/$B$21,"")))</f>
        <v>0</v>
      </c>
      <c r="E184" s="311">
        <f t="shared" si="88"/>
        <v>0</v>
      </c>
      <c r="F184" s="311">
        <f t="shared" si="88"/>
        <v>0</v>
      </c>
      <c r="G184" s="311">
        <f t="shared" si="88"/>
        <v>0</v>
      </c>
      <c r="H184" s="311">
        <f t="shared" si="88"/>
        <v>0</v>
      </c>
      <c r="I184" s="311">
        <f t="shared" si="88"/>
        <v>0</v>
      </c>
      <c r="J184" s="311">
        <f t="shared" si="88"/>
        <v>0</v>
      </c>
      <c r="K184" s="311">
        <f t="shared" si="88"/>
        <v>0</v>
      </c>
      <c r="L184" s="311">
        <f t="shared" si="88"/>
        <v>0</v>
      </c>
      <c r="M184" s="311">
        <f t="shared" si="88"/>
        <v>0</v>
      </c>
      <c r="N184" s="311">
        <f t="shared" ref="N184:W193" si="89">IF(N$172="","",IF($B184&gt;$B$18,"",IF(AND($B184&gt;=N$172,$B184-N$172&lt;$B$21),N$173/$B$21,"")))</f>
        <v>0</v>
      </c>
      <c r="O184" s="311" t="str">
        <f t="shared" si="89"/>
        <v/>
      </c>
      <c r="P184" s="311" t="str">
        <f t="shared" si="89"/>
        <v/>
      </c>
      <c r="Q184" s="311" t="str">
        <f t="shared" si="89"/>
        <v/>
      </c>
      <c r="R184" s="311" t="str">
        <f t="shared" si="89"/>
        <v/>
      </c>
      <c r="S184" s="311" t="str">
        <f t="shared" si="89"/>
        <v/>
      </c>
      <c r="T184" s="311" t="str">
        <f t="shared" si="89"/>
        <v/>
      </c>
      <c r="U184" s="311" t="str">
        <f t="shared" si="89"/>
        <v/>
      </c>
      <c r="V184" s="311" t="str">
        <f t="shared" si="89"/>
        <v/>
      </c>
      <c r="W184" s="311" t="str">
        <f t="shared" si="89"/>
        <v/>
      </c>
      <c r="X184" s="311" t="str">
        <f t="shared" ref="X184:AG193" si="90">IF(X$172="","",IF($B184&gt;$B$18,"",IF(AND($B184&gt;=X$172,$B184-X$172&lt;$B$21),X$173/$B$21,"")))</f>
        <v/>
      </c>
      <c r="Y184" s="311" t="str">
        <f t="shared" si="90"/>
        <v/>
      </c>
      <c r="Z184" s="311" t="str">
        <f t="shared" si="90"/>
        <v/>
      </c>
      <c r="AA184" s="311" t="str">
        <f t="shared" si="90"/>
        <v/>
      </c>
      <c r="AB184" s="311" t="str">
        <f t="shared" si="90"/>
        <v/>
      </c>
      <c r="AC184" s="311" t="str">
        <f t="shared" si="90"/>
        <v/>
      </c>
      <c r="AD184" s="311" t="str">
        <f t="shared" si="90"/>
        <v/>
      </c>
      <c r="AE184" s="311" t="str">
        <f t="shared" si="90"/>
        <v/>
      </c>
      <c r="AF184" s="311" t="str">
        <f t="shared" si="90"/>
        <v/>
      </c>
      <c r="AG184" s="311" t="str">
        <f t="shared" si="90"/>
        <v/>
      </c>
      <c r="AH184" s="311" t="str">
        <f t="shared" ref="AH184:AQ193" si="91">IF(AH$172="","",IF($B184&gt;$B$18,"",IF(AND($B184&gt;=AH$172,$B184-AH$172&lt;$B$21),AH$173/$B$21,"")))</f>
        <v/>
      </c>
      <c r="AI184" s="311" t="str">
        <f t="shared" si="91"/>
        <v/>
      </c>
      <c r="AJ184" s="311" t="str">
        <f t="shared" si="91"/>
        <v/>
      </c>
      <c r="AK184" s="311" t="str">
        <f t="shared" si="91"/>
        <v/>
      </c>
      <c r="AL184" s="311" t="str">
        <f t="shared" si="91"/>
        <v/>
      </c>
      <c r="AM184" s="311" t="str">
        <f t="shared" si="91"/>
        <v/>
      </c>
      <c r="AN184" s="311" t="str">
        <f t="shared" si="91"/>
        <v/>
      </c>
      <c r="AO184" s="311" t="str">
        <f t="shared" si="91"/>
        <v/>
      </c>
      <c r="AP184" s="311" t="str">
        <f t="shared" si="91"/>
        <v/>
      </c>
      <c r="AQ184" s="311" t="str">
        <f t="shared" si="91"/>
        <v/>
      </c>
      <c r="AR184" s="311" t="str">
        <f t="shared" ref="AR184:BA193" si="92">IF(AR$172="","",IF($B184&gt;$B$18,"",IF(AND($B184&gt;=AR$172,$B184-AR$172&lt;$B$21),AR$173/$B$21,"")))</f>
        <v/>
      </c>
      <c r="AS184" s="311" t="str">
        <f t="shared" si="92"/>
        <v/>
      </c>
      <c r="AT184" s="311" t="str">
        <f t="shared" si="92"/>
        <v/>
      </c>
      <c r="AU184" s="311" t="str">
        <f t="shared" si="92"/>
        <v/>
      </c>
      <c r="AV184" s="311" t="str">
        <f t="shared" si="92"/>
        <v/>
      </c>
      <c r="AW184" s="311" t="str">
        <f t="shared" si="92"/>
        <v/>
      </c>
      <c r="AX184" s="311" t="str">
        <f t="shared" si="92"/>
        <v/>
      </c>
      <c r="AY184" s="311" t="str">
        <f t="shared" si="92"/>
        <v/>
      </c>
      <c r="AZ184" s="311" t="str">
        <f t="shared" si="92"/>
        <v/>
      </c>
      <c r="BA184" s="311" t="str">
        <f t="shared" si="92"/>
        <v/>
      </c>
      <c r="BB184" s="311" t="str">
        <f t="shared" ref="BB184:BM193" si="93">IF(BB$172="","",IF($B184&gt;$B$18,"",IF(AND($B184&gt;=BB$172,$B184-BB$172&lt;$B$21),BB$173/$B$21,"")))</f>
        <v/>
      </c>
      <c r="BC184" s="311" t="str">
        <f t="shared" si="93"/>
        <v/>
      </c>
      <c r="BD184" s="311" t="str">
        <f t="shared" si="93"/>
        <v/>
      </c>
      <c r="BE184" s="311" t="str">
        <f t="shared" si="93"/>
        <v/>
      </c>
      <c r="BF184" s="311" t="str">
        <f t="shared" si="93"/>
        <v/>
      </c>
      <c r="BG184" s="311" t="str">
        <f t="shared" si="93"/>
        <v/>
      </c>
      <c r="BH184" s="311" t="str">
        <f t="shared" si="93"/>
        <v/>
      </c>
      <c r="BI184" s="311" t="str">
        <f t="shared" si="93"/>
        <v/>
      </c>
      <c r="BJ184" s="311" t="str">
        <f t="shared" si="93"/>
        <v/>
      </c>
      <c r="BK184" s="311" t="str">
        <f t="shared" si="93"/>
        <v/>
      </c>
      <c r="BL184" s="311" t="str">
        <f t="shared" si="93"/>
        <v/>
      </c>
      <c r="BM184" s="311" t="str">
        <f t="shared" si="93"/>
        <v/>
      </c>
    </row>
    <row r="185" spans="1:65" s="253" customFormat="1">
      <c r="A185" s="457"/>
      <c r="B185" s="336">
        <f t="shared" si="87"/>
        <v>2035</v>
      </c>
      <c r="C185" s="339">
        <f t="shared" ca="1" si="86"/>
        <v>0</v>
      </c>
      <c r="D185" s="311">
        <f t="shared" si="88"/>
        <v>0</v>
      </c>
      <c r="E185" s="311">
        <f t="shared" si="88"/>
        <v>0</v>
      </c>
      <c r="F185" s="311">
        <f t="shared" si="88"/>
        <v>0</v>
      </c>
      <c r="G185" s="311">
        <f t="shared" si="88"/>
        <v>0</v>
      </c>
      <c r="H185" s="311">
        <f t="shared" si="88"/>
        <v>0</v>
      </c>
      <c r="I185" s="311">
        <f t="shared" si="88"/>
        <v>0</v>
      </c>
      <c r="J185" s="311">
        <f t="shared" si="88"/>
        <v>0</v>
      </c>
      <c r="K185" s="311">
        <f t="shared" si="88"/>
        <v>0</v>
      </c>
      <c r="L185" s="311">
        <f t="shared" si="88"/>
        <v>0</v>
      </c>
      <c r="M185" s="311">
        <f t="shared" si="88"/>
        <v>0</v>
      </c>
      <c r="N185" s="311">
        <f t="shared" si="89"/>
        <v>0</v>
      </c>
      <c r="O185" s="311">
        <f t="shared" si="89"/>
        <v>0</v>
      </c>
      <c r="P185" s="311" t="str">
        <f t="shared" si="89"/>
        <v/>
      </c>
      <c r="Q185" s="311" t="str">
        <f t="shared" si="89"/>
        <v/>
      </c>
      <c r="R185" s="311" t="str">
        <f t="shared" si="89"/>
        <v/>
      </c>
      <c r="S185" s="311" t="str">
        <f t="shared" si="89"/>
        <v/>
      </c>
      <c r="T185" s="311" t="str">
        <f t="shared" si="89"/>
        <v/>
      </c>
      <c r="U185" s="311" t="str">
        <f t="shared" si="89"/>
        <v/>
      </c>
      <c r="V185" s="311" t="str">
        <f t="shared" si="89"/>
        <v/>
      </c>
      <c r="W185" s="311" t="str">
        <f t="shared" si="89"/>
        <v/>
      </c>
      <c r="X185" s="311" t="str">
        <f t="shared" si="90"/>
        <v/>
      </c>
      <c r="Y185" s="311" t="str">
        <f t="shared" si="90"/>
        <v/>
      </c>
      <c r="Z185" s="311" t="str">
        <f t="shared" si="90"/>
        <v/>
      </c>
      <c r="AA185" s="311" t="str">
        <f t="shared" si="90"/>
        <v/>
      </c>
      <c r="AB185" s="311" t="str">
        <f t="shared" si="90"/>
        <v/>
      </c>
      <c r="AC185" s="311" t="str">
        <f t="shared" si="90"/>
        <v/>
      </c>
      <c r="AD185" s="311" t="str">
        <f t="shared" si="90"/>
        <v/>
      </c>
      <c r="AE185" s="311" t="str">
        <f t="shared" si="90"/>
        <v/>
      </c>
      <c r="AF185" s="311" t="str">
        <f t="shared" si="90"/>
        <v/>
      </c>
      <c r="AG185" s="311" t="str">
        <f t="shared" si="90"/>
        <v/>
      </c>
      <c r="AH185" s="311" t="str">
        <f t="shared" si="91"/>
        <v/>
      </c>
      <c r="AI185" s="311" t="str">
        <f t="shared" si="91"/>
        <v/>
      </c>
      <c r="AJ185" s="311" t="str">
        <f t="shared" si="91"/>
        <v/>
      </c>
      <c r="AK185" s="311" t="str">
        <f t="shared" si="91"/>
        <v/>
      </c>
      <c r="AL185" s="311" t="str">
        <f t="shared" si="91"/>
        <v/>
      </c>
      <c r="AM185" s="311" t="str">
        <f t="shared" si="91"/>
        <v/>
      </c>
      <c r="AN185" s="311" t="str">
        <f t="shared" si="91"/>
        <v/>
      </c>
      <c r="AO185" s="311" t="str">
        <f t="shared" si="91"/>
        <v/>
      </c>
      <c r="AP185" s="311" t="str">
        <f t="shared" si="91"/>
        <v/>
      </c>
      <c r="AQ185" s="311" t="str">
        <f t="shared" si="91"/>
        <v/>
      </c>
      <c r="AR185" s="311" t="str">
        <f t="shared" si="92"/>
        <v/>
      </c>
      <c r="AS185" s="311" t="str">
        <f t="shared" si="92"/>
        <v/>
      </c>
      <c r="AT185" s="311" t="str">
        <f t="shared" si="92"/>
        <v/>
      </c>
      <c r="AU185" s="311" t="str">
        <f t="shared" si="92"/>
        <v/>
      </c>
      <c r="AV185" s="311" t="str">
        <f t="shared" si="92"/>
        <v/>
      </c>
      <c r="AW185" s="311" t="str">
        <f t="shared" si="92"/>
        <v/>
      </c>
      <c r="AX185" s="311" t="str">
        <f t="shared" si="92"/>
        <v/>
      </c>
      <c r="AY185" s="311" t="str">
        <f t="shared" si="92"/>
        <v/>
      </c>
      <c r="AZ185" s="311" t="str">
        <f t="shared" si="92"/>
        <v/>
      </c>
      <c r="BA185" s="311" t="str">
        <f t="shared" si="92"/>
        <v/>
      </c>
      <c r="BB185" s="311" t="str">
        <f t="shared" si="93"/>
        <v/>
      </c>
      <c r="BC185" s="311" t="str">
        <f t="shared" si="93"/>
        <v/>
      </c>
      <c r="BD185" s="311" t="str">
        <f t="shared" si="93"/>
        <v/>
      </c>
      <c r="BE185" s="311" t="str">
        <f t="shared" si="93"/>
        <v/>
      </c>
      <c r="BF185" s="311" t="str">
        <f t="shared" si="93"/>
        <v/>
      </c>
      <c r="BG185" s="311" t="str">
        <f t="shared" si="93"/>
        <v/>
      </c>
      <c r="BH185" s="311" t="str">
        <f t="shared" si="93"/>
        <v/>
      </c>
      <c r="BI185" s="311" t="str">
        <f t="shared" si="93"/>
        <v/>
      </c>
      <c r="BJ185" s="311" t="str">
        <f t="shared" si="93"/>
        <v/>
      </c>
      <c r="BK185" s="311" t="str">
        <f t="shared" si="93"/>
        <v/>
      </c>
      <c r="BL185" s="311" t="str">
        <f t="shared" si="93"/>
        <v/>
      </c>
      <c r="BM185" s="311" t="str">
        <f t="shared" si="93"/>
        <v/>
      </c>
    </row>
    <row r="186" spans="1:65" s="253" customFormat="1">
      <c r="A186" s="457"/>
      <c r="B186" s="336">
        <f t="shared" si="87"/>
        <v>2036</v>
      </c>
      <c r="C186" s="339">
        <f t="shared" ca="1" si="86"/>
        <v>0</v>
      </c>
      <c r="D186" s="311">
        <f t="shared" si="88"/>
        <v>0</v>
      </c>
      <c r="E186" s="311">
        <f t="shared" si="88"/>
        <v>0</v>
      </c>
      <c r="F186" s="311">
        <f t="shared" si="88"/>
        <v>0</v>
      </c>
      <c r="G186" s="311">
        <f t="shared" si="88"/>
        <v>0</v>
      </c>
      <c r="H186" s="311">
        <f t="shared" si="88"/>
        <v>0</v>
      </c>
      <c r="I186" s="311">
        <f t="shared" si="88"/>
        <v>0</v>
      </c>
      <c r="J186" s="311">
        <f t="shared" si="88"/>
        <v>0</v>
      </c>
      <c r="K186" s="311">
        <f t="shared" si="88"/>
        <v>0</v>
      </c>
      <c r="L186" s="311">
        <f t="shared" si="88"/>
        <v>0</v>
      </c>
      <c r="M186" s="311">
        <f t="shared" si="88"/>
        <v>0</v>
      </c>
      <c r="N186" s="311">
        <f t="shared" si="89"/>
        <v>0</v>
      </c>
      <c r="O186" s="311">
        <f t="shared" si="89"/>
        <v>0</v>
      </c>
      <c r="P186" s="311">
        <f t="shared" si="89"/>
        <v>0</v>
      </c>
      <c r="Q186" s="311" t="str">
        <f t="shared" si="89"/>
        <v/>
      </c>
      <c r="R186" s="311" t="str">
        <f t="shared" si="89"/>
        <v/>
      </c>
      <c r="S186" s="311" t="str">
        <f t="shared" si="89"/>
        <v/>
      </c>
      <c r="T186" s="311" t="str">
        <f t="shared" si="89"/>
        <v/>
      </c>
      <c r="U186" s="311" t="str">
        <f t="shared" si="89"/>
        <v/>
      </c>
      <c r="V186" s="311" t="str">
        <f t="shared" si="89"/>
        <v/>
      </c>
      <c r="W186" s="311" t="str">
        <f t="shared" si="89"/>
        <v/>
      </c>
      <c r="X186" s="311" t="str">
        <f t="shared" si="90"/>
        <v/>
      </c>
      <c r="Y186" s="311" t="str">
        <f t="shared" si="90"/>
        <v/>
      </c>
      <c r="Z186" s="311" t="str">
        <f t="shared" si="90"/>
        <v/>
      </c>
      <c r="AA186" s="311" t="str">
        <f t="shared" si="90"/>
        <v/>
      </c>
      <c r="AB186" s="311" t="str">
        <f t="shared" si="90"/>
        <v/>
      </c>
      <c r="AC186" s="311" t="str">
        <f t="shared" si="90"/>
        <v/>
      </c>
      <c r="AD186" s="311" t="str">
        <f t="shared" si="90"/>
        <v/>
      </c>
      <c r="AE186" s="311" t="str">
        <f t="shared" si="90"/>
        <v/>
      </c>
      <c r="AF186" s="311" t="str">
        <f t="shared" si="90"/>
        <v/>
      </c>
      <c r="AG186" s="311" t="str">
        <f t="shared" si="90"/>
        <v/>
      </c>
      <c r="AH186" s="311" t="str">
        <f t="shared" si="91"/>
        <v/>
      </c>
      <c r="AI186" s="311" t="str">
        <f t="shared" si="91"/>
        <v/>
      </c>
      <c r="AJ186" s="311" t="str">
        <f t="shared" si="91"/>
        <v/>
      </c>
      <c r="AK186" s="311" t="str">
        <f t="shared" si="91"/>
        <v/>
      </c>
      <c r="AL186" s="311" t="str">
        <f t="shared" si="91"/>
        <v/>
      </c>
      <c r="AM186" s="311" t="str">
        <f t="shared" si="91"/>
        <v/>
      </c>
      <c r="AN186" s="311" t="str">
        <f t="shared" si="91"/>
        <v/>
      </c>
      <c r="AO186" s="311" t="str">
        <f t="shared" si="91"/>
        <v/>
      </c>
      <c r="AP186" s="311" t="str">
        <f t="shared" si="91"/>
        <v/>
      </c>
      <c r="AQ186" s="311" t="str">
        <f t="shared" si="91"/>
        <v/>
      </c>
      <c r="AR186" s="311" t="str">
        <f t="shared" si="92"/>
        <v/>
      </c>
      <c r="AS186" s="311" t="str">
        <f t="shared" si="92"/>
        <v/>
      </c>
      <c r="AT186" s="311" t="str">
        <f t="shared" si="92"/>
        <v/>
      </c>
      <c r="AU186" s="311" t="str">
        <f t="shared" si="92"/>
        <v/>
      </c>
      <c r="AV186" s="311" t="str">
        <f t="shared" si="92"/>
        <v/>
      </c>
      <c r="AW186" s="311" t="str">
        <f t="shared" si="92"/>
        <v/>
      </c>
      <c r="AX186" s="311" t="str">
        <f t="shared" si="92"/>
        <v/>
      </c>
      <c r="AY186" s="311" t="str">
        <f t="shared" si="92"/>
        <v/>
      </c>
      <c r="AZ186" s="311" t="str">
        <f t="shared" si="92"/>
        <v/>
      </c>
      <c r="BA186" s="311" t="str">
        <f t="shared" si="92"/>
        <v/>
      </c>
      <c r="BB186" s="311" t="str">
        <f t="shared" si="93"/>
        <v/>
      </c>
      <c r="BC186" s="311" t="str">
        <f t="shared" si="93"/>
        <v/>
      </c>
      <c r="BD186" s="311" t="str">
        <f t="shared" si="93"/>
        <v/>
      </c>
      <c r="BE186" s="311" t="str">
        <f t="shared" si="93"/>
        <v/>
      </c>
      <c r="BF186" s="311" t="str">
        <f t="shared" si="93"/>
        <v/>
      </c>
      <c r="BG186" s="311" t="str">
        <f t="shared" si="93"/>
        <v/>
      </c>
      <c r="BH186" s="311" t="str">
        <f t="shared" si="93"/>
        <v/>
      </c>
      <c r="BI186" s="311" t="str">
        <f t="shared" si="93"/>
        <v/>
      </c>
      <c r="BJ186" s="311" t="str">
        <f t="shared" si="93"/>
        <v/>
      </c>
      <c r="BK186" s="311" t="str">
        <f t="shared" si="93"/>
        <v/>
      </c>
      <c r="BL186" s="311" t="str">
        <f t="shared" si="93"/>
        <v/>
      </c>
      <c r="BM186" s="311" t="str">
        <f t="shared" si="93"/>
        <v/>
      </c>
    </row>
    <row r="187" spans="1:65" s="253" customFormat="1">
      <c r="A187" s="457"/>
      <c r="B187" s="336">
        <f t="shared" si="87"/>
        <v>2037</v>
      </c>
      <c r="C187" s="339">
        <f t="shared" ca="1" si="86"/>
        <v>0</v>
      </c>
      <c r="D187" s="311">
        <f t="shared" si="88"/>
        <v>0</v>
      </c>
      <c r="E187" s="311">
        <f t="shared" si="88"/>
        <v>0</v>
      </c>
      <c r="F187" s="311">
        <f t="shared" si="88"/>
        <v>0</v>
      </c>
      <c r="G187" s="311">
        <f t="shared" si="88"/>
        <v>0</v>
      </c>
      <c r="H187" s="311">
        <f t="shared" si="88"/>
        <v>0</v>
      </c>
      <c r="I187" s="311">
        <f t="shared" si="88"/>
        <v>0</v>
      </c>
      <c r="J187" s="311">
        <f t="shared" si="88"/>
        <v>0</v>
      </c>
      <c r="K187" s="311">
        <f t="shared" si="88"/>
        <v>0</v>
      </c>
      <c r="L187" s="311">
        <f t="shared" si="88"/>
        <v>0</v>
      </c>
      <c r="M187" s="311">
        <f t="shared" si="88"/>
        <v>0</v>
      </c>
      <c r="N187" s="311">
        <f t="shared" si="89"/>
        <v>0</v>
      </c>
      <c r="O187" s="311">
        <f t="shared" si="89"/>
        <v>0</v>
      </c>
      <c r="P187" s="311">
        <f t="shared" si="89"/>
        <v>0</v>
      </c>
      <c r="Q187" s="311">
        <f t="shared" si="89"/>
        <v>0</v>
      </c>
      <c r="R187" s="311" t="str">
        <f t="shared" si="89"/>
        <v/>
      </c>
      <c r="S187" s="311" t="str">
        <f t="shared" si="89"/>
        <v/>
      </c>
      <c r="T187" s="311" t="str">
        <f t="shared" si="89"/>
        <v/>
      </c>
      <c r="U187" s="311" t="str">
        <f t="shared" si="89"/>
        <v/>
      </c>
      <c r="V187" s="311" t="str">
        <f t="shared" si="89"/>
        <v/>
      </c>
      <c r="W187" s="311" t="str">
        <f t="shared" si="89"/>
        <v/>
      </c>
      <c r="X187" s="311" t="str">
        <f t="shared" si="90"/>
        <v/>
      </c>
      <c r="Y187" s="311" t="str">
        <f t="shared" si="90"/>
        <v/>
      </c>
      <c r="Z187" s="311" t="str">
        <f t="shared" si="90"/>
        <v/>
      </c>
      <c r="AA187" s="311" t="str">
        <f t="shared" si="90"/>
        <v/>
      </c>
      <c r="AB187" s="311" t="str">
        <f t="shared" si="90"/>
        <v/>
      </c>
      <c r="AC187" s="311" t="str">
        <f t="shared" si="90"/>
        <v/>
      </c>
      <c r="AD187" s="311" t="str">
        <f t="shared" si="90"/>
        <v/>
      </c>
      <c r="AE187" s="311" t="str">
        <f t="shared" si="90"/>
        <v/>
      </c>
      <c r="AF187" s="311" t="str">
        <f t="shared" si="90"/>
        <v/>
      </c>
      <c r="AG187" s="311" t="str">
        <f t="shared" si="90"/>
        <v/>
      </c>
      <c r="AH187" s="311" t="str">
        <f t="shared" si="91"/>
        <v/>
      </c>
      <c r="AI187" s="311" t="str">
        <f t="shared" si="91"/>
        <v/>
      </c>
      <c r="AJ187" s="311" t="str">
        <f t="shared" si="91"/>
        <v/>
      </c>
      <c r="AK187" s="311" t="str">
        <f t="shared" si="91"/>
        <v/>
      </c>
      <c r="AL187" s="311" t="str">
        <f t="shared" si="91"/>
        <v/>
      </c>
      <c r="AM187" s="311" t="str">
        <f t="shared" si="91"/>
        <v/>
      </c>
      <c r="AN187" s="311" t="str">
        <f t="shared" si="91"/>
        <v/>
      </c>
      <c r="AO187" s="311" t="str">
        <f t="shared" si="91"/>
        <v/>
      </c>
      <c r="AP187" s="311" t="str">
        <f t="shared" si="91"/>
        <v/>
      </c>
      <c r="AQ187" s="311" t="str">
        <f t="shared" si="91"/>
        <v/>
      </c>
      <c r="AR187" s="311" t="str">
        <f t="shared" si="92"/>
        <v/>
      </c>
      <c r="AS187" s="311" t="str">
        <f t="shared" si="92"/>
        <v/>
      </c>
      <c r="AT187" s="311" t="str">
        <f t="shared" si="92"/>
        <v/>
      </c>
      <c r="AU187" s="311" t="str">
        <f t="shared" si="92"/>
        <v/>
      </c>
      <c r="AV187" s="311" t="str">
        <f t="shared" si="92"/>
        <v/>
      </c>
      <c r="AW187" s="311" t="str">
        <f t="shared" si="92"/>
        <v/>
      </c>
      <c r="AX187" s="311" t="str">
        <f t="shared" si="92"/>
        <v/>
      </c>
      <c r="AY187" s="311" t="str">
        <f t="shared" si="92"/>
        <v/>
      </c>
      <c r="AZ187" s="311" t="str">
        <f t="shared" si="92"/>
        <v/>
      </c>
      <c r="BA187" s="311" t="str">
        <f t="shared" si="92"/>
        <v/>
      </c>
      <c r="BB187" s="311" t="str">
        <f t="shared" si="93"/>
        <v/>
      </c>
      <c r="BC187" s="311" t="str">
        <f t="shared" si="93"/>
        <v/>
      </c>
      <c r="BD187" s="311" t="str">
        <f t="shared" si="93"/>
        <v/>
      </c>
      <c r="BE187" s="311" t="str">
        <f t="shared" si="93"/>
        <v/>
      </c>
      <c r="BF187" s="311" t="str">
        <f t="shared" si="93"/>
        <v/>
      </c>
      <c r="BG187" s="311" t="str">
        <f t="shared" si="93"/>
        <v/>
      </c>
      <c r="BH187" s="311" t="str">
        <f t="shared" si="93"/>
        <v/>
      </c>
      <c r="BI187" s="311" t="str">
        <f t="shared" si="93"/>
        <v/>
      </c>
      <c r="BJ187" s="311" t="str">
        <f t="shared" si="93"/>
        <v/>
      </c>
      <c r="BK187" s="311" t="str">
        <f t="shared" si="93"/>
        <v/>
      </c>
      <c r="BL187" s="311" t="str">
        <f t="shared" si="93"/>
        <v/>
      </c>
      <c r="BM187" s="311" t="str">
        <f t="shared" si="93"/>
        <v/>
      </c>
    </row>
    <row r="188" spans="1:65" s="253" customFormat="1">
      <c r="A188" s="457"/>
      <c r="B188" s="336">
        <f t="shared" si="87"/>
        <v>2038</v>
      </c>
      <c r="C188" s="339">
        <f t="shared" ca="1" si="86"/>
        <v>0</v>
      </c>
      <c r="D188" s="311">
        <f t="shared" si="88"/>
        <v>0</v>
      </c>
      <c r="E188" s="311">
        <f t="shared" si="88"/>
        <v>0</v>
      </c>
      <c r="F188" s="311">
        <f t="shared" si="88"/>
        <v>0</v>
      </c>
      <c r="G188" s="311">
        <f t="shared" si="88"/>
        <v>0</v>
      </c>
      <c r="H188" s="311">
        <f t="shared" si="88"/>
        <v>0</v>
      </c>
      <c r="I188" s="311">
        <f t="shared" si="88"/>
        <v>0</v>
      </c>
      <c r="J188" s="311">
        <f t="shared" si="88"/>
        <v>0</v>
      </c>
      <c r="K188" s="311">
        <f t="shared" si="88"/>
        <v>0</v>
      </c>
      <c r="L188" s="311">
        <f t="shared" si="88"/>
        <v>0</v>
      </c>
      <c r="M188" s="311">
        <f t="shared" si="88"/>
        <v>0</v>
      </c>
      <c r="N188" s="311">
        <f t="shared" si="89"/>
        <v>0</v>
      </c>
      <c r="O188" s="311">
        <f t="shared" si="89"/>
        <v>0</v>
      </c>
      <c r="P188" s="311">
        <f t="shared" si="89"/>
        <v>0</v>
      </c>
      <c r="Q188" s="311">
        <f t="shared" si="89"/>
        <v>0</v>
      </c>
      <c r="R188" s="311">
        <f t="shared" si="89"/>
        <v>0</v>
      </c>
      <c r="S188" s="311" t="str">
        <f t="shared" si="89"/>
        <v/>
      </c>
      <c r="T188" s="311" t="str">
        <f t="shared" si="89"/>
        <v/>
      </c>
      <c r="U188" s="311" t="str">
        <f t="shared" si="89"/>
        <v/>
      </c>
      <c r="V188" s="311" t="str">
        <f t="shared" si="89"/>
        <v/>
      </c>
      <c r="W188" s="311" t="str">
        <f t="shared" si="89"/>
        <v/>
      </c>
      <c r="X188" s="311" t="str">
        <f t="shared" si="90"/>
        <v/>
      </c>
      <c r="Y188" s="311" t="str">
        <f t="shared" si="90"/>
        <v/>
      </c>
      <c r="Z188" s="311" t="str">
        <f t="shared" si="90"/>
        <v/>
      </c>
      <c r="AA188" s="311" t="str">
        <f t="shared" si="90"/>
        <v/>
      </c>
      <c r="AB188" s="311" t="str">
        <f t="shared" si="90"/>
        <v/>
      </c>
      <c r="AC188" s="311" t="str">
        <f t="shared" si="90"/>
        <v/>
      </c>
      <c r="AD188" s="311" t="str">
        <f t="shared" si="90"/>
        <v/>
      </c>
      <c r="AE188" s="311" t="str">
        <f t="shared" si="90"/>
        <v/>
      </c>
      <c r="AF188" s="311" t="str">
        <f t="shared" si="90"/>
        <v/>
      </c>
      <c r="AG188" s="311" t="str">
        <f t="shared" si="90"/>
        <v/>
      </c>
      <c r="AH188" s="311" t="str">
        <f t="shared" si="91"/>
        <v/>
      </c>
      <c r="AI188" s="311" t="str">
        <f t="shared" si="91"/>
        <v/>
      </c>
      <c r="AJ188" s="311" t="str">
        <f t="shared" si="91"/>
        <v/>
      </c>
      <c r="AK188" s="311" t="str">
        <f t="shared" si="91"/>
        <v/>
      </c>
      <c r="AL188" s="311" t="str">
        <f t="shared" si="91"/>
        <v/>
      </c>
      <c r="AM188" s="311" t="str">
        <f t="shared" si="91"/>
        <v/>
      </c>
      <c r="AN188" s="311" t="str">
        <f t="shared" si="91"/>
        <v/>
      </c>
      <c r="AO188" s="311" t="str">
        <f t="shared" si="91"/>
        <v/>
      </c>
      <c r="AP188" s="311" t="str">
        <f t="shared" si="91"/>
        <v/>
      </c>
      <c r="AQ188" s="311" t="str">
        <f t="shared" si="91"/>
        <v/>
      </c>
      <c r="AR188" s="311" t="str">
        <f t="shared" si="92"/>
        <v/>
      </c>
      <c r="AS188" s="311" t="str">
        <f t="shared" si="92"/>
        <v/>
      </c>
      <c r="AT188" s="311" t="str">
        <f t="shared" si="92"/>
        <v/>
      </c>
      <c r="AU188" s="311" t="str">
        <f t="shared" si="92"/>
        <v/>
      </c>
      <c r="AV188" s="311" t="str">
        <f t="shared" si="92"/>
        <v/>
      </c>
      <c r="AW188" s="311" t="str">
        <f t="shared" si="92"/>
        <v/>
      </c>
      <c r="AX188" s="311" t="str">
        <f t="shared" si="92"/>
        <v/>
      </c>
      <c r="AY188" s="311" t="str">
        <f t="shared" si="92"/>
        <v/>
      </c>
      <c r="AZ188" s="311" t="str">
        <f t="shared" si="92"/>
        <v/>
      </c>
      <c r="BA188" s="311" t="str">
        <f t="shared" si="92"/>
        <v/>
      </c>
      <c r="BB188" s="311" t="str">
        <f t="shared" si="93"/>
        <v/>
      </c>
      <c r="BC188" s="311" t="str">
        <f t="shared" si="93"/>
        <v/>
      </c>
      <c r="BD188" s="311" t="str">
        <f t="shared" si="93"/>
        <v/>
      </c>
      <c r="BE188" s="311" t="str">
        <f t="shared" si="93"/>
        <v/>
      </c>
      <c r="BF188" s="311" t="str">
        <f t="shared" si="93"/>
        <v/>
      </c>
      <c r="BG188" s="311" t="str">
        <f t="shared" si="93"/>
        <v/>
      </c>
      <c r="BH188" s="311" t="str">
        <f t="shared" si="93"/>
        <v/>
      </c>
      <c r="BI188" s="311" t="str">
        <f t="shared" si="93"/>
        <v/>
      </c>
      <c r="BJ188" s="311" t="str">
        <f t="shared" si="93"/>
        <v/>
      </c>
      <c r="BK188" s="311" t="str">
        <f t="shared" si="93"/>
        <v/>
      </c>
      <c r="BL188" s="311" t="str">
        <f t="shared" si="93"/>
        <v/>
      </c>
      <c r="BM188" s="311" t="str">
        <f t="shared" si="93"/>
        <v/>
      </c>
    </row>
    <row r="189" spans="1:65" s="253" customFormat="1">
      <c r="A189" s="457"/>
      <c r="B189" s="336">
        <f t="shared" si="87"/>
        <v>2039</v>
      </c>
      <c r="C189" s="339">
        <f t="shared" ca="1" si="86"/>
        <v>0</v>
      </c>
      <c r="D189" s="311" t="str">
        <f t="shared" si="88"/>
        <v/>
      </c>
      <c r="E189" s="311">
        <f t="shared" si="88"/>
        <v>0</v>
      </c>
      <c r="F189" s="311">
        <f t="shared" si="88"/>
        <v>0</v>
      </c>
      <c r="G189" s="311">
        <f t="shared" si="88"/>
        <v>0</v>
      </c>
      <c r="H189" s="311">
        <f t="shared" si="88"/>
        <v>0</v>
      </c>
      <c r="I189" s="311">
        <f t="shared" si="88"/>
        <v>0</v>
      </c>
      <c r="J189" s="311">
        <f t="shared" si="88"/>
        <v>0</v>
      </c>
      <c r="K189" s="311">
        <f t="shared" si="88"/>
        <v>0</v>
      </c>
      <c r="L189" s="311">
        <f t="shared" si="88"/>
        <v>0</v>
      </c>
      <c r="M189" s="311">
        <f t="shared" si="88"/>
        <v>0</v>
      </c>
      <c r="N189" s="311">
        <f t="shared" si="89"/>
        <v>0</v>
      </c>
      <c r="O189" s="311">
        <f t="shared" si="89"/>
        <v>0</v>
      </c>
      <c r="P189" s="311">
        <f t="shared" si="89"/>
        <v>0</v>
      </c>
      <c r="Q189" s="311">
        <f t="shared" si="89"/>
        <v>0</v>
      </c>
      <c r="R189" s="311">
        <f t="shared" si="89"/>
        <v>0</v>
      </c>
      <c r="S189" s="311">
        <f t="shared" si="89"/>
        <v>0</v>
      </c>
      <c r="T189" s="311" t="str">
        <f t="shared" si="89"/>
        <v/>
      </c>
      <c r="U189" s="311" t="str">
        <f t="shared" si="89"/>
        <v/>
      </c>
      <c r="V189" s="311" t="str">
        <f t="shared" si="89"/>
        <v/>
      </c>
      <c r="W189" s="311" t="str">
        <f t="shared" si="89"/>
        <v/>
      </c>
      <c r="X189" s="311" t="str">
        <f t="shared" si="90"/>
        <v/>
      </c>
      <c r="Y189" s="311" t="str">
        <f t="shared" si="90"/>
        <v/>
      </c>
      <c r="Z189" s="311" t="str">
        <f t="shared" si="90"/>
        <v/>
      </c>
      <c r="AA189" s="311" t="str">
        <f t="shared" si="90"/>
        <v/>
      </c>
      <c r="AB189" s="311" t="str">
        <f t="shared" si="90"/>
        <v/>
      </c>
      <c r="AC189" s="311" t="str">
        <f t="shared" si="90"/>
        <v/>
      </c>
      <c r="AD189" s="311" t="str">
        <f t="shared" si="90"/>
        <v/>
      </c>
      <c r="AE189" s="311" t="str">
        <f t="shared" si="90"/>
        <v/>
      </c>
      <c r="AF189" s="311" t="str">
        <f t="shared" si="90"/>
        <v/>
      </c>
      <c r="AG189" s="311" t="str">
        <f t="shared" si="90"/>
        <v/>
      </c>
      <c r="AH189" s="311" t="str">
        <f t="shared" si="91"/>
        <v/>
      </c>
      <c r="AI189" s="311" t="str">
        <f t="shared" si="91"/>
        <v/>
      </c>
      <c r="AJ189" s="311" t="str">
        <f t="shared" si="91"/>
        <v/>
      </c>
      <c r="AK189" s="311" t="str">
        <f t="shared" si="91"/>
        <v/>
      </c>
      <c r="AL189" s="311" t="str">
        <f t="shared" si="91"/>
        <v/>
      </c>
      <c r="AM189" s="311" t="str">
        <f t="shared" si="91"/>
        <v/>
      </c>
      <c r="AN189" s="311" t="str">
        <f t="shared" si="91"/>
        <v/>
      </c>
      <c r="AO189" s="311" t="str">
        <f t="shared" si="91"/>
        <v/>
      </c>
      <c r="AP189" s="311" t="str">
        <f t="shared" si="91"/>
        <v/>
      </c>
      <c r="AQ189" s="311" t="str">
        <f t="shared" si="91"/>
        <v/>
      </c>
      <c r="AR189" s="311" t="str">
        <f t="shared" si="92"/>
        <v/>
      </c>
      <c r="AS189" s="311" t="str">
        <f t="shared" si="92"/>
        <v/>
      </c>
      <c r="AT189" s="311" t="str">
        <f t="shared" si="92"/>
        <v/>
      </c>
      <c r="AU189" s="311" t="str">
        <f t="shared" si="92"/>
        <v/>
      </c>
      <c r="AV189" s="311" t="str">
        <f t="shared" si="92"/>
        <v/>
      </c>
      <c r="AW189" s="311" t="str">
        <f t="shared" si="92"/>
        <v/>
      </c>
      <c r="AX189" s="311" t="str">
        <f t="shared" si="92"/>
        <v/>
      </c>
      <c r="AY189" s="311" t="str">
        <f t="shared" si="92"/>
        <v/>
      </c>
      <c r="AZ189" s="311" t="str">
        <f t="shared" si="92"/>
        <v/>
      </c>
      <c r="BA189" s="311" t="str">
        <f t="shared" si="92"/>
        <v/>
      </c>
      <c r="BB189" s="311" t="str">
        <f t="shared" si="93"/>
        <v/>
      </c>
      <c r="BC189" s="311" t="str">
        <f t="shared" si="93"/>
        <v/>
      </c>
      <c r="BD189" s="311" t="str">
        <f t="shared" si="93"/>
        <v/>
      </c>
      <c r="BE189" s="311" t="str">
        <f t="shared" si="93"/>
        <v/>
      </c>
      <c r="BF189" s="311" t="str">
        <f t="shared" si="93"/>
        <v/>
      </c>
      <c r="BG189" s="311" t="str">
        <f t="shared" si="93"/>
        <v/>
      </c>
      <c r="BH189" s="311" t="str">
        <f t="shared" si="93"/>
        <v/>
      </c>
      <c r="BI189" s="311" t="str">
        <f t="shared" si="93"/>
        <v/>
      </c>
      <c r="BJ189" s="311" t="str">
        <f t="shared" si="93"/>
        <v/>
      </c>
      <c r="BK189" s="311" t="str">
        <f t="shared" si="93"/>
        <v/>
      </c>
      <c r="BL189" s="311" t="str">
        <f t="shared" si="93"/>
        <v/>
      </c>
      <c r="BM189" s="311" t="str">
        <f t="shared" si="93"/>
        <v/>
      </c>
    </row>
    <row r="190" spans="1:65" s="253" customFormat="1">
      <c r="A190" s="457"/>
      <c r="B190" s="336">
        <f t="shared" si="87"/>
        <v>2040</v>
      </c>
      <c r="C190" s="339">
        <f t="shared" ca="1" si="86"/>
        <v>0</v>
      </c>
      <c r="D190" s="311" t="str">
        <f t="shared" si="88"/>
        <v/>
      </c>
      <c r="E190" s="311" t="str">
        <f t="shared" si="88"/>
        <v/>
      </c>
      <c r="F190" s="311">
        <f t="shared" si="88"/>
        <v>0</v>
      </c>
      <c r="G190" s="311">
        <f t="shared" si="88"/>
        <v>0</v>
      </c>
      <c r="H190" s="311">
        <f t="shared" si="88"/>
        <v>0</v>
      </c>
      <c r="I190" s="311">
        <f t="shared" si="88"/>
        <v>0</v>
      </c>
      <c r="J190" s="311">
        <f t="shared" si="88"/>
        <v>0</v>
      </c>
      <c r="K190" s="311">
        <f t="shared" si="88"/>
        <v>0</v>
      </c>
      <c r="L190" s="311">
        <f t="shared" si="88"/>
        <v>0</v>
      </c>
      <c r="M190" s="311">
        <f t="shared" si="88"/>
        <v>0</v>
      </c>
      <c r="N190" s="311">
        <f t="shared" si="89"/>
        <v>0</v>
      </c>
      <c r="O190" s="311">
        <f t="shared" si="89"/>
        <v>0</v>
      </c>
      <c r="P190" s="311">
        <f t="shared" si="89"/>
        <v>0</v>
      </c>
      <c r="Q190" s="311">
        <f t="shared" si="89"/>
        <v>0</v>
      </c>
      <c r="R190" s="311">
        <f t="shared" si="89"/>
        <v>0</v>
      </c>
      <c r="S190" s="311">
        <f t="shared" si="89"/>
        <v>0</v>
      </c>
      <c r="T190" s="311">
        <f t="shared" si="89"/>
        <v>0</v>
      </c>
      <c r="U190" s="311" t="str">
        <f t="shared" si="89"/>
        <v/>
      </c>
      <c r="V190" s="311" t="str">
        <f t="shared" si="89"/>
        <v/>
      </c>
      <c r="W190" s="311" t="str">
        <f t="shared" si="89"/>
        <v/>
      </c>
      <c r="X190" s="311" t="str">
        <f t="shared" si="90"/>
        <v/>
      </c>
      <c r="Y190" s="311" t="str">
        <f t="shared" si="90"/>
        <v/>
      </c>
      <c r="Z190" s="311" t="str">
        <f t="shared" si="90"/>
        <v/>
      </c>
      <c r="AA190" s="311" t="str">
        <f t="shared" si="90"/>
        <v/>
      </c>
      <c r="AB190" s="311" t="str">
        <f t="shared" si="90"/>
        <v/>
      </c>
      <c r="AC190" s="311" t="str">
        <f t="shared" si="90"/>
        <v/>
      </c>
      <c r="AD190" s="311" t="str">
        <f t="shared" si="90"/>
        <v/>
      </c>
      <c r="AE190" s="311" t="str">
        <f t="shared" si="90"/>
        <v/>
      </c>
      <c r="AF190" s="311" t="str">
        <f t="shared" si="90"/>
        <v/>
      </c>
      <c r="AG190" s="311" t="str">
        <f t="shared" si="90"/>
        <v/>
      </c>
      <c r="AH190" s="311" t="str">
        <f t="shared" si="91"/>
        <v/>
      </c>
      <c r="AI190" s="311" t="str">
        <f t="shared" si="91"/>
        <v/>
      </c>
      <c r="AJ190" s="311" t="str">
        <f t="shared" si="91"/>
        <v/>
      </c>
      <c r="AK190" s="311" t="str">
        <f t="shared" si="91"/>
        <v/>
      </c>
      <c r="AL190" s="311" t="str">
        <f t="shared" si="91"/>
        <v/>
      </c>
      <c r="AM190" s="311" t="str">
        <f t="shared" si="91"/>
        <v/>
      </c>
      <c r="AN190" s="311" t="str">
        <f t="shared" si="91"/>
        <v/>
      </c>
      <c r="AO190" s="311" t="str">
        <f t="shared" si="91"/>
        <v/>
      </c>
      <c r="AP190" s="311" t="str">
        <f t="shared" si="91"/>
        <v/>
      </c>
      <c r="AQ190" s="311" t="str">
        <f t="shared" si="91"/>
        <v/>
      </c>
      <c r="AR190" s="311" t="str">
        <f t="shared" si="92"/>
        <v/>
      </c>
      <c r="AS190" s="311" t="str">
        <f t="shared" si="92"/>
        <v/>
      </c>
      <c r="AT190" s="311" t="str">
        <f t="shared" si="92"/>
        <v/>
      </c>
      <c r="AU190" s="311" t="str">
        <f t="shared" si="92"/>
        <v/>
      </c>
      <c r="AV190" s="311" t="str">
        <f t="shared" si="92"/>
        <v/>
      </c>
      <c r="AW190" s="311" t="str">
        <f t="shared" si="92"/>
        <v/>
      </c>
      <c r="AX190" s="311" t="str">
        <f t="shared" si="92"/>
        <v/>
      </c>
      <c r="AY190" s="311" t="str">
        <f t="shared" si="92"/>
        <v/>
      </c>
      <c r="AZ190" s="311" t="str">
        <f t="shared" si="92"/>
        <v/>
      </c>
      <c r="BA190" s="311" t="str">
        <f t="shared" si="92"/>
        <v/>
      </c>
      <c r="BB190" s="311" t="str">
        <f t="shared" si="93"/>
        <v/>
      </c>
      <c r="BC190" s="311" t="str">
        <f t="shared" si="93"/>
        <v/>
      </c>
      <c r="BD190" s="311" t="str">
        <f t="shared" si="93"/>
        <v/>
      </c>
      <c r="BE190" s="311" t="str">
        <f t="shared" si="93"/>
        <v/>
      </c>
      <c r="BF190" s="311" t="str">
        <f t="shared" si="93"/>
        <v/>
      </c>
      <c r="BG190" s="311" t="str">
        <f t="shared" si="93"/>
        <v/>
      </c>
      <c r="BH190" s="311" t="str">
        <f t="shared" si="93"/>
        <v/>
      </c>
      <c r="BI190" s="311" t="str">
        <f t="shared" si="93"/>
        <v/>
      </c>
      <c r="BJ190" s="311" t="str">
        <f t="shared" si="93"/>
        <v/>
      </c>
      <c r="BK190" s="311" t="str">
        <f t="shared" si="93"/>
        <v/>
      </c>
      <c r="BL190" s="311" t="str">
        <f t="shared" si="93"/>
        <v/>
      </c>
      <c r="BM190" s="311" t="str">
        <f t="shared" si="93"/>
        <v/>
      </c>
    </row>
    <row r="191" spans="1:65" s="253" customFormat="1">
      <c r="A191" s="457"/>
      <c r="B191" s="336">
        <f t="shared" si="87"/>
        <v>2041</v>
      </c>
      <c r="C191" s="339">
        <f t="shared" ca="1" si="86"/>
        <v>0</v>
      </c>
      <c r="D191" s="311" t="str">
        <f t="shared" si="88"/>
        <v/>
      </c>
      <c r="E191" s="311" t="str">
        <f t="shared" si="88"/>
        <v/>
      </c>
      <c r="F191" s="311" t="str">
        <f t="shared" si="88"/>
        <v/>
      </c>
      <c r="G191" s="311">
        <f t="shared" si="88"/>
        <v>0</v>
      </c>
      <c r="H191" s="311">
        <f t="shared" si="88"/>
        <v>0</v>
      </c>
      <c r="I191" s="311">
        <f t="shared" si="88"/>
        <v>0</v>
      </c>
      <c r="J191" s="311">
        <f t="shared" si="88"/>
        <v>0</v>
      </c>
      <c r="K191" s="311">
        <f t="shared" si="88"/>
        <v>0</v>
      </c>
      <c r="L191" s="311">
        <f t="shared" si="88"/>
        <v>0</v>
      </c>
      <c r="M191" s="311">
        <f t="shared" si="88"/>
        <v>0</v>
      </c>
      <c r="N191" s="311">
        <f t="shared" si="89"/>
        <v>0</v>
      </c>
      <c r="O191" s="311">
        <f t="shared" si="89"/>
        <v>0</v>
      </c>
      <c r="P191" s="311">
        <f t="shared" si="89"/>
        <v>0</v>
      </c>
      <c r="Q191" s="311">
        <f t="shared" si="89"/>
        <v>0</v>
      </c>
      <c r="R191" s="311">
        <f t="shared" si="89"/>
        <v>0</v>
      </c>
      <c r="S191" s="311">
        <f t="shared" si="89"/>
        <v>0</v>
      </c>
      <c r="T191" s="311">
        <f t="shared" si="89"/>
        <v>0</v>
      </c>
      <c r="U191" s="311">
        <f t="shared" si="89"/>
        <v>0</v>
      </c>
      <c r="V191" s="311" t="str">
        <f t="shared" si="89"/>
        <v/>
      </c>
      <c r="W191" s="311" t="str">
        <f t="shared" si="89"/>
        <v/>
      </c>
      <c r="X191" s="311" t="str">
        <f t="shared" si="90"/>
        <v/>
      </c>
      <c r="Y191" s="311" t="str">
        <f t="shared" si="90"/>
        <v/>
      </c>
      <c r="Z191" s="311" t="str">
        <f t="shared" si="90"/>
        <v/>
      </c>
      <c r="AA191" s="311" t="str">
        <f t="shared" si="90"/>
        <v/>
      </c>
      <c r="AB191" s="311" t="str">
        <f t="shared" si="90"/>
        <v/>
      </c>
      <c r="AC191" s="311" t="str">
        <f t="shared" si="90"/>
        <v/>
      </c>
      <c r="AD191" s="311" t="str">
        <f t="shared" si="90"/>
        <v/>
      </c>
      <c r="AE191" s="311" t="str">
        <f t="shared" si="90"/>
        <v/>
      </c>
      <c r="AF191" s="311" t="str">
        <f t="shared" si="90"/>
        <v/>
      </c>
      <c r="AG191" s="311" t="str">
        <f t="shared" si="90"/>
        <v/>
      </c>
      <c r="AH191" s="311" t="str">
        <f t="shared" si="91"/>
        <v/>
      </c>
      <c r="AI191" s="311" t="str">
        <f t="shared" si="91"/>
        <v/>
      </c>
      <c r="AJ191" s="311" t="str">
        <f t="shared" si="91"/>
        <v/>
      </c>
      <c r="AK191" s="311" t="str">
        <f t="shared" si="91"/>
        <v/>
      </c>
      <c r="AL191" s="311" t="str">
        <f t="shared" si="91"/>
        <v/>
      </c>
      <c r="AM191" s="311" t="str">
        <f t="shared" si="91"/>
        <v/>
      </c>
      <c r="AN191" s="311" t="str">
        <f t="shared" si="91"/>
        <v/>
      </c>
      <c r="AO191" s="311" t="str">
        <f t="shared" si="91"/>
        <v/>
      </c>
      <c r="AP191" s="311" t="str">
        <f t="shared" si="91"/>
        <v/>
      </c>
      <c r="AQ191" s="311" t="str">
        <f t="shared" si="91"/>
        <v/>
      </c>
      <c r="AR191" s="311" t="str">
        <f t="shared" si="92"/>
        <v/>
      </c>
      <c r="AS191" s="311" t="str">
        <f t="shared" si="92"/>
        <v/>
      </c>
      <c r="AT191" s="311" t="str">
        <f t="shared" si="92"/>
        <v/>
      </c>
      <c r="AU191" s="311" t="str">
        <f t="shared" si="92"/>
        <v/>
      </c>
      <c r="AV191" s="311" t="str">
        <f t="shared" si="92"/>
        <v/>
      </c>
      <c r="AW191" s="311" t="str">
        <f t="shared" si="92"/>
        <v/>
      </c>
      <c r="AX191" s="311" t="str">
        <f t="shared" si="92"/>
        <v/>
      </c>
      <c r="AY191" s="311" t="str">
        <f t="shared" si="92"/>
        <v/>
      </c>
      <c r="AZ191" s="311" t="str">
        <f t="shared" si="92"/>
        <v/>
      </c>
      <c r="BA191" s="311" t="str">
        <f t="shared" si="92"/>
        <v/>
      </c>
      <c r="BB191" s="311" t="str">
        <f t="shared" si="93"/>
        <v/>
      </c>
      <c r="BC191" s="311" t="str">
        <f t="shared" si="93"/>
        <v/>
      </c>
      <c r="BD191" s="311" t="str">
        <f t="shared" si="93"/>
        <v/>
      </c>
      <c r="BE191" s="311" t="str">
        <f t="shared" si="93"/>
        <v/>
      </c>
      <c r="BF191" s="311" t="str">
        <f t="shared" si="93"/>
        <v/>
      </c>
      <c r="BG191" s="311" t="str">
        <f t="shared" si="93"/>
        <v/>
      </c>
      <c r="BH191" s="311" t="str">
        <f t="shared" si="93"/>
        <v/>
      </c>
      <c r="BI191" s="311" t="str">
        <f t="shared" si="93"/>
        <v/>
      </c>
      <c r="BJ191" s="311" t="str">
        <f t="shared" si="93"/>
        <v/>
      </c>
      <c r="BK191" s="311" t="str">
        <f t="shared" si="93"/>
        <v/>
      </c>
      <c r="BL191" s="311" t="str">
        <f t="shared" si="93"/>
        <v/>
      </c>
      <c r="BM191" s="311" t="str">
        <f t="shared" si="93"/>
        <v/>
      </c>
    </row>
    <row r="192" spans="1:65" s="253" customFormat="1">
      <c r="A192" s="457"/>
      <c r="B192" s="336">
        <f t="shared" si="87"/>
        <v>2042</v>
      </c>
      <c r="C192" s="339">
        <f t="shared" ca="1" si="86"/>
        <v>0</v>
      </c>
      <c r="D192" s="311" t="str">
        <f t="shared" si="88"/>
        <v/>
      </c>
      <c r="E192" s="311" t="str">
        <f t="shared" si="88"/>
        <v/>
      </c>
      <c r="F192" s="311" t="str">
        <f t="shared" si="88"/>
        <v/>
      </c>
      <c r="G192" s="311" t="str">
        <f t="shared" si="88"/>
        <v/>
      </c>
      <c r="H192" s="311">
        <f t="shared" si="88"/>
        <v>0</v>
      </c>
      <c r="I192" s="311">
        <f t="shared" si="88"/>
        <v>0</v>
      </c>
      <c r="J192" s="311">
        <f t="shared" si="88"/>
        <v>0</v>
      </c>
      <c r="K192" s="311">
        <f t="shared" si="88"/>
        <v>0</v>
      </c>
      <c r="L192" s="311">
        <f t="shared" si="88"/>
        <v>0</v>
      </c>
      <c r="M192" s="311">
        <f t="shared" si="88"/>
        <v>0</v>
      </c>
      <c r="N192" s="311">
        <f t="shared" si="89"/>
        <v>0</v>
      </c>
      <c r="O192" s="311">
        <f t="shared" si="89"/>
        <v>0</v>
      </c>
      <c r="P192" s="311">
        <f t="shared" si="89"/>
        <v>0</v>
      </c>
      <c r="Q192" s="311">
        <f t="shared" si="89"/>
        <v>0</v>
      </c>
      <c r="R192" s="311">
        <f t="shared" si="89"/>
        <v>0</v>
      </c>
      <c r="S192" s="311">
        <f t="shared" si="89"/>
        <v>0</v>
      </c>
      <c r="T192" s="311">
        <f t="shared" si="89"/>
        <v>0</v>
      </c>
      <c r="U192" s="311">
        <f t="shared" si="89"/>
        <v>0</v>
      </c>
      <c r="V192" s="311">
        <f t="shared" si="89"/>
        <v>0</v>
      </c>
      <c r="W192" s="311" t="str">
        <f t="shared" si="89"/>
        <v/>
      </c>
      <c r="X192" s="311" t="str">
        <f t="shared" si="90"/>
        <v/>
      </c>
      <c r="Y192" s="311" t="str">
        <f t="shared" si="90"/>
        <v/>
      </c>
      <c r="Z192" s="311" t="str">
        <f t="shared" si="90"/>
        <v/>
      </c>
      <c r="AA192" s="311" t="str">
        <f t="shared" si="90"/>
        <v/>
      </c>
      <c r="AB192" s="311" t="str">
        <f t="shared" si="90"/>
        <v/>
      </c>
      <c r="AC192" s="311" t="str">
        <f t="shared" si="90"/>
        <v/>
      </c>
      <c r="AD192" s="311" t="str">
        <f t="shared" si="90"/>
        <v/>
      </c>
      <c r="AE192" s="311" t="str">
        <f t="shared" si="90"/>
        <v/>
      </c>
      <c r="AF192" s="311" t="str">
        <f t="shared" si="90"/>
        <v/>
      </c>
      <c r="AG192" s="311" t="str">
        <f t="shared" si="90"/>
        <v/>
      </c>
      <c r="AH192" s="311" t="str">
        <f t="shared" si="91"/>
        <v/>
      </c>
      <c r="AI192" s="311" t="str">
        <f t="shared" si="91"/>
        <v/>
      </c>
      <c r="AJ192" s="311" t="str">
        <f t="shared" si="91"/>
        <v/>
      </c>
      <c r="AK192" s="311" t="str">
        <f t="shared" si="91"/>
        <v/>
      </c>
      <c r="AL192" s="311" t="str">
        <f t="shared" si="91"/>
        <v/>
      </c>
      <c r="AM192" s="311" t="str">
        <f t="shared" si="91"/>
        <v/>
      </c>
      <c r="AN192" s="311" t="str">
        <f t="shared" si="91"/>
        <v/>
      </c>
      <c r="AO192" s="311" t="str">
        <f t="shared" si="91"/>
        <v/>
      </c>
      <c r="AP192" s="311" t="str">
        <f t="shared" si="91"/>
        <v/>
      </c>
      <c r="AQ192" s="311" t="str">
        <f t="shared" si="91"/>
        <v/>
      </c>
      <c r="AR192" s="311" t="str">
        <f t="shared" si="92"/>
        <v/>
      </c>
      <c r="AS192" s="311" t="str">
        <f t="shared" si="92"/>
        <v/>
      </c>
      <c r="AT192" s="311" t="str">
        <f t="shared" si="92"/>
        <v/>
      </c>
      <c r="AU192" s="311" t="str">
        <f t="shared" si="92"/>
        <v/>
      </c>
      <c r="AV192" s="311" t="str">
        <f t="shared" si="92"/>
        <v/>
      </c>
      <c r="AW192" s="311" t="str">
        <f t="shared" si="92"/>
        <v/>
      </c>
      <c r="AX192" s="311" t="str">
        <f t="shared" si="92"/>
        <v/>
      </c>
      <c r="AY192" s="311" t="str">
        <f t="shared" si="92"/>
        <v/>
      </c>
      <c r="AZ192" s="311" t="str">
        <f t="shared" si="92"/>
        <v/>
      </c>
      <c r="BA192" s="311" t="str">
        <f t="shared" si="92"/>
        <v/>
      </c>
      <c r="BB192" s="311" t="str">
        <f t="shared" si="93"/>
        <v/>
      </c>
      <c r="BC192" s="311" t="str">
        <f t="shared" si="93"/>
        <v/>
      </c>
      <c r="BD192" s="311" t="str">
        <f t="shared" si="93"/>
        <v/>
      </c>
      <c r="BE192" s="311" t="str">
        <f t="shared" si="93"/>
        <v/>
      </c>
      <c r="BF192" s="311" t="str">
        <f t="shared" si="93"/>
        <v/>
      </c>
      <c r="BG192" s="311" t="str">
        <f t="shared" si="93"/>
        <v/>
      </c>
      <c r="BH192" s="311" t="str">
        <f t="shared" si="93"/>
        <v/>
      </c>
      <c r="BI192" s="311" t="str">
        <f t="shared" si="93"/>
        <v/>
      </c>
      <c r="BJ192" s="311" t="str">
        <f t="shared" si="93"/>
        <v/>
      </c>
      <c r="BK192" s="311" t="str">
        <f t="shared" si="93"/>
        <v/>
      </c>
      <c r="BL192" s="311" t="str">
        <f t="shared" si="93"/>
        <v/>
      </c>
      <c r="BM192" s="311" t="str">
        <f t="shared" si="93"/>
        <v/>
      </c>
    </row>
    <row r="193" spans="1:65" s="253" customFormat="1">
      <c r="A193" s="457"/>
      <c r="B193" s="336">
        <f t="shared" si="87"/>
        <v>2043</v>
      </c>
      <c r="C193" s="339">
        <f t="shared" ca="1" si="86"/>
        <v>0</v>
      </c>
      <c r="D193" s="311" t="str">
        <f t="shared" si="88"/>
        <v/>
      </c>
      <c r="E193" s="311" t="str">
        <f t="shared" si="88"/>
        <v/>
      </c>
      <c r="F193" s="311" t="str">
        <f t="shared" si="88"/>
        <v/>
      </c>
      <c r="G193" s="311" t="str">
        <f t="shared" si="88"/>
        <v/>
      </c>
      <c r="H193" s="311" t="str">
        <f t="shared" si="88"/>
        <v/>
      </c>
      <c r="I193" s="311">
        <f t="shared" si="88"/>
        <v>0</v>
      </c>
      <c r="J193" s="311">
        <f t="shared" si="88"/>
        <v>0</v>
      </c>
      <c r="K193" s="311">
        <f t="shared" si="88"/>
        <v>0</v>
      </c>
      <c r="L193" s="311">
        <f t="shared" si="88"/>
        <v>0</v>
      </c>
      <c r="M193" s="311">
        <f t="shared" si="88"/>
        <v>0</v>
      </c>
      <c r="N193" s="311">
        <f t="shared" si="89"/>
        <v>0</v>
      </c>
      <c r="O193" s="311">
        <f t="shared" si="89"/>
        <v>0</v>
      </c>
      <c r="P193" s="311">
        <f t="shared" si="89"/>
        <v>0</v>
      </c>
      <c r="Q193" s="311">
        <f t="shared" si="89"/>
        <v>0</v>
      </c>
      <c r="R193" s="311">
        <f t="shared" si="89"/>
        <v>0</v>
      </c>
      <c r="S193" s="311">
        <f t="shared" si="89"/>
        <v>0</v>
      </c>
      <c r="T193" s="311">
        <f t="shared" si="89"/>
        <v>0</v>
      </c>
      <c r="U193" s="311">
        <f t="shared" si="89"/>
        <v>0</v>
      </c>
      <c r="V193" s="311">
        <f t="shared" si="89"/>
        <v>0</v>
      </c>
      <c r="W193" s="311">
        <f t="shared" si="89"/>
        <v>0</v>
      </c>
      <c r="X193" s="311" t="str">
        <f t="shared" si="90"/>
        <v/>
      </c>
      <c r="Y193" s="311" t="str">
        <f t="shared" si="90"/>
        <v/>
      </c>
      <c r="Z193" s="311" t="str">
        <f t="shared" si="90"/>
        <v/>
      </c>
      <c r="AA193" s="311" t="str">
        <f t="shared" si="90"/>
        <v/>
      </c>
      <c r="AB193" s="311" t="str">
        <f t="shared" si="90"/>
        <v/>
      </c>
      <c r="AC193" s="311" t="str">
        <f t="shared" si="90"/>
        <v/>
      </c>
      <c r="AD193" s="311" t="str">
        <f t="shared" si="90"/>
        <v/>
      </c>
      <c r="AE193" s="311" t="str">
        <f t="shared" si="90"/>
        <v/>
      </c>
      <c r="AF193" s="311" t="str">
        <f t="shared" si="90"/>
        <v/>
      </c>
      <c r="AG193" s="311" t="str">
        <f t="shared" si="90"/>
        <v/>
      </c>
      <c r="AH193" s="311" t="str">
        <f t="shared" si="91"/>
        <v/>
      </c>
      <c r="AI193" s="311" t="str">
        <f t="shared" si="91"/>
        <v/>
      </c>
      <c r="AJ193" s="311" t="str">
        <f t="shared" si="91"/>
        <v/>
      </c>
      <c r="AK193" s="311" t="str">
        <f t="shared" si="91"/>
        <v/>
      </c>
      <c r="AL193" s="311" t="str">
        <f t="shared" si="91"/>
        <v/>
      </c>
      <c r="AM193" s="311" t="str">
        <f t="shared" si="91"/>
        <v/>
      </c>
      <c r="AN193" s="311" t="str">
        <f t="shared" si="91"/>
        <v/>
      </c>
      <c r="AO193" s="311" t="str">
        <f t="shared" si="91"/>
        <v/>
      </c>
      <c r="AP193" s="311" t="str">
        <f t="shared" si="91"/>
        <v/>
      </c>
      <c r="AQ193" s="311" t="str">
        <f t="shared" si="91"/>
        <v/>
      </c>
      <c r="AR193" s="311" t="str">
        <f t="shared" si="92"/>
        <v/>
      </c>
      <c r="AS193" s="311" t="str">
        <f t="shared" si="92"/>
        <v/>
      </c>
      <c r="AT193" s="311" t="str">
        <f t="shared" si="92"/>
        <v/>
      </c>
      <c r="AU193" s="311" t="str">
        <f t="shared" si="92"/>
        <v/>
      </c>
      <c r="AV193" s="311" t="str">
        <f t="shared" si="92"/>
        <v/>
      </c>
      <c r="AW193" s="311" t="str">
        <f t="shared" si="92"/>
        <v/>
      </c>
      <c r="AX193" s="311" t="str">
        <f t="shared" si="92"/>
        <v/>
      </c>
      <c r="AY193" s="311" t="str">
        <f t="shared" si="92"/>
        <v/>
      </c>
      <c r="AZ193" s="311" t="str">
        <f t="shared" si="92"/>
        <v/>
      </c>
      <c r="BA193" s="311" t="str">
        <f t="shared" si="92"/>
        <v/>
      </c>
      <c r="BB193" s="311" t="str">
        <f t="shared" si="93"/>
        <v/>
      </c>
      <c r="BC193" s="311" t="str">
        <f t="shared" si="93"/>
        <v/>
      </c>
      <c r="BD193" s="311" t="str">
        <f t="shared" si="93"/>
        <v/>
      </c>
      <c r="BE193" s="311" t="str">
        <f t="shared" si="93"/>
        <v/>
      </c>
      <c r="BF193" s="311" t="str">
        <f t="shared" si="93"/>
        <v/>
      </c>
      <c r="BG193" s="311" t="str">
        <f t="shared" si="93"/>
        <v/>
      </c>
      <c r="BH193" s="311" t="str">
        <f t="shared" si="93"/>
        <v/>
      </c>
      <c r="BI193" s="311" t="str">
        <f t="shared" si="93"/>
        <v/>
      </c>
      <c r="BJ193" s="311" t="str">
        <f t="shared" si="93"/>
        <v/>
      </c>
      <c r="BK193" s="311" t="str">
        <f t="shared" si="93"/>
        <v/>
      </c>
      <c r="BL193" s="311" t="str">
        <f t="shared" si="93"/>
        <v/>
      </c>
      <c r="BM193" s="311" t="str">
        <f t="shared" si="93"/>
        <v/>
      </c>
    </row>
    <row r="194" spans="1:65" s="253" customFormat="1">
      <c r="A194" s="457"/>
      <c r="B194" s="336">
        <f t="shared" si="87"/>
        <v>2044</v>
      </c>
      <c r="C194" s="339">
        <f t="shared" ca="1" si="86"/>
        <v>0</v>
      </c>
      <c r="D194" s="311" t="str">
        <f t="shared" ref="D194:M203" si="94">IF(D$172="","",IF($B194&gt;$B$18,"",IF(AND($B194&gt;=D$172,$B194-D$172&lt;$B$21),D$173/$B$21,"")))</f>
        <v/>
      </c>
      <c r="E194" s="311" t="str">
        <f t="shared" si="94"/>
        <v/>
      </c>
      <c r="F194" s="311" t="str">
        <f t="shared" si="94"/>
        <v/>
      </c>
      <c r="G194" s="311" t="str">
        <f t="shared" si="94"/>
        <v/>
      </c>
      <c r="H194" s="311" t="str">
        <f t="shared" si="94"/>
        <v/>
      </c>
      <c r="I194" s="311" t="str">
        <f t="shared" si="94"/>
        <v/>
      </c>
      <c r="J194" s="311">
        <f t="shared" si="94"/>
        <v>0</v>
      </c>
      <c r="K194" s="311">
        <f t="shared" si="94"/>
        <v>0</v>
      </c>
      <c r="L194" s="311">
        <f t="shared" si="94"/>
        <v>0</v>
      </c>
      <c r="M194" s="311">
        <f t="shared" si="94"/>
        <v>0</v>
      </c>
      <c r="N194" s="311">
        <f t="shared" ref="N194:W203" si="95">IF(N$172="","",IF($B194&gt;$B$18,"",IF(AND($B194&gt;=N$172,$B194-N$172&lt;$B$21),N$173/$B$21,"")))</f>
        <v>0</v>
      </c>
      <c r="O194" s="311">
        <f t="shared" si="95"/>
        <v>0</v>
      </c>
      <c r="P194" s="311">
        <f t="shared" si="95"/>
        <v>0</v>
      </c>
      <c r="Q194" s="311">
        <f t="shared" si="95"/>
        <v>0</v>
      </c>
      <c r="R194" s="311">
        <f t="shared" si="95"/>
        <v>0</v>
      </c>
      <c r="S194" s="311">
        <f t="shared" si="95"/>
        <v>0</v>
      </c>
      <c r="T194" s="311">
        <f t="shared" si="95"/>
        <v>0</v>
      </c>
      <c r="U194" s="311">
        <f t="shared" si="95"/>
        <v>0</v>
      </c>
      <c r="V194" s="311">
        <f t="shared" si="95"/>
        <v>0</v>
      </c>
      <c r="W194" s="311">
        <f t="shared" si="95"/>
        <v>0</v>
      </c>
      <c r="X194" s="311">
        <f t="shared" ref="X194:AG203" si="96">IF(X$172="","",IF($B194&gt;$B$18,"",IF(AND($B194&gt;=X$172,$B194-X$172&lt;$B$21),X$173/$B$21,"")))</f>
        <v>0</v>
      </c>
      <c r="Y194" s="311" t="str">
        <f t="shared" si="96"/>
        <v/>
      </c>
      <c r="Z194" s="311" t="str">
        <f t="shared" si="96"/>
        <v/>
      </c>
      <c r="AA194" s="311" t="str">
        <f t="shared" si="96"/>
        <v/>
      </c>
      <c r="AB194" s="311" t="str">
        <f t="shared" si="96"/>
        <v/>
      </c>
      <c r="AC194" s="311" t="str">
        <f t="shared" si="96"/>
        <v/>
      </c>
      <c r="AD194" s="311" t="str">
        <f t="shared" si="96"/>
        <v/>
      </c>
      <c r="AE194" s="311" t="str">
        <f t="shared" si="96"/>
        <v/>
      </c>
      <c r="AF194" s="311" t="str">
        <f t="shared" si="96"/>
        <v/>
      </c>
      <c r="AG194" s="311" t="str">
        <f t="shared" si="96"/>
        <v/>
      </c>
      <c r="AH194" s="311" t="str">
        <f t="shared" ref="AH194:AQ203" si="97">IF(AH$172="","",IF($B194&gt;$B$18,"",IF(AND($B194&gt;=AH$172,$B194-AH$172&lt;$B$21),AH$173/$B$21,"")))</f>
        <v/>
      </c>
      <c r="AI194" s="311" t="str">
        <f t="shared" si="97"/>
        <v/>
      </c>
      <c r="AJ194" s="311" t="str">
        <f t="shared" si="97"/>
        <v/>
      </c>
      <c r="AK194" s="311" t="str">
        <f t="shared" si="97"/>
        <v/>
      </c>
      <c r="AL194" s="311" t="str">
        <f t="shared" si="97"/>
        <v/>
      </c>
      <c r="AM194" s="311" t="str">
        <f t="shared" si="97"/>
        <v/>
      </c>
      <c r="AN194" s="311" t="str">
        <f t="shared" si="97"/>
        <v/>
      </c>
      <c r="AO194" s="311" t="str">
        <f t="shared" si="97"/>
        <v/>
      </c>
      <c r="AP194" s="311" t="str">
        <f t="shared" si="97"/>
        <v/>
      </c>
      <c r="AQ194" s="311" t="str">
        <f t="shared" si="97"/>
        <v/>
      </c>
      <c r="AR194" s="311" t="str">
        <f t="shared" ref="AR194:BA203" si="98">IF(AR$172="","",IF($B194&gt;$B$18,"",IF(AND($B194&gt;=AR$172,$B194-AR$172&lt;$B$21),AR$173/$B$21,"")))</f>
        <v/>
      </c>
      <c r="AS194" s="311" t="str">
        <f t="shared" si="98"/>
        <v/>
      </c>
      <c r="AT194" s="311" t="str">
        <f t="shared" si="98"/>
        <v/>
      </c>
      <c r="AU194" s="311" t="str">
        <f t="shared" si="98"/>
        <v/>
      </c>
      <c r="AV194" s="311" t="str">
        <f t="shared" si="98"/>
        <v/>
      </c>
      <c r="AW194" s="311" t="str">
        <f t="shared" si="98"/>
        <v/>
      </c>
      <c r="AX194" s="311" t="str">
        <f t="shared" si="98"/>
        <v/>
      </c>
      <c r="AY194" s="311" t="str">
        <f t="shared" si="98"/>
        <v/>
      </c>
      <c r="AZ194" s="311" t="str">
        <f t="shared" si="98"/>
        <v/>
      </c>
      <c r="BA194" s="311" t="str">
        <f t="shared" si="98"/>
        <v/>
      </c>
      <c r="BB194" s="311" t="str">
        <f t="shared" ref="BB194:BM203" si="99">IF(BB$172="","",IF($B194&gt;$B$18,"",IF(AND($B194&gt;=BB$172,$B194-BB$172&lt;$B$21),BB$173/$B$21,"")))</f>
        <v/>
      </c>
      <c r="BC194" s="311" t="str">
        <f t="shared" si="99"/>
        <v/>
      </c>
      <c r="BD194" s="311" t="str">
        <f t="shared" si="99"/>
        <v/>
      </c>
      <c r="BE194" s="311" t="str">
        <f t="shared" si="99"/>
        <v/>
      </c>
      <c r="BF194" s="311" t="str">
        <f t="shared" si="99"/>
        <v/>
      </c>
      <c r="BG194" s="311" t="str">
        <f t="shared" si="99"/>
        <v/>
      </c>
      <c r="BH194" s="311" t="str">
        <f t="shared" si="99"/>
        <v/>
      </c>
      <c r="BI194" s="311" t="str">
        <f t="shared" si="99"/>
        <v/>
      </c>
      <c r="BJ194" s="311" t="str">
        <f t="shared" si="99"/>
        <v/>
      </c>
      <c r="BK194" s="311" t="str">
        <f t="shared" si="99"/>
        <v/>
      </c>
      <c r="BL194" s="311" t="str">
        <f t="shared" si="99"/>
        <v/>
      </c>
      <c r="BM194" s="311" t="str">
        <f t="shared" si="99"/>
        <v/>
      </c>
    </row>
    <row r="195" spans="1:65" s="253" customFormat="1">
      <c r="A195" s="457"/>
      <c r="B195" s="336">
        <f t="shared" si="87"/>
        <v>2045</v>
      </c>
      <c r="C195" s="339">
        <f t="shared" ca="1" si="86"/>
        <v>0</v>
      </c>
      <c r="D195" s="311" t="str">
        <f t="shared" si="94"/>
        <v/>
      </c>
      <c r="E195" s="311" t="str">
        <f t="shared" si="94"/>
        <v/>
      </c>
      <c r="F195" s="311" t="str">
        <f t="shared" si="94"/>
        <v/>
      </c>
      <c r="G195" s="311" t="str">
        <f t="shared" si="94"/>
        <v/>
      </c>
      <c r="H195" s="311" t="str">
        <f t="shared" si="94"/>
        <v/>
      </c>
      <c r="I195" s="311" t="str">
        <f t="shared" si="94"/>
        <v/>
      </c>
      <c r="J195" s="311" t="str">
        <f t="shared" si="94"/>
        <v/>
      </c>
      <c r="K195" s="311">
        <f t="shared" si="94"/>
        <v>0</v>
      </c>
      <c r="L195" s="311">
        <f t="shared" si="94"/>
        <v>0</v>
      </c>
      <c r="M195" s="311">
        <f t="shared" si="94"/>
        <v>0</v>
      </c>
      <c r="N195" s="311">
        <f t="shared" si="95"/>
        <v>0</v>
      </c>
      <c r="O195" s="311">
        <f t="shared" si="95"/>
        <v>0</v>
      </c>
      <c r="P195" s="311">
        <f t="shared" si="95"/>
        <v>0</v>
      </c>
      <c r="Q195" s="311">
        <f t="shared" si="95"/>
        <v>0</v>
      </c>
      <c r="R195" s="311">
        <f t="shared" si="95"/>
        <v>0</v>
      </c>
      <c r="S195" s="311">
        <f t="shared" si="95"/>
        <v>0</v>
      </c>
      <c r="T195" s="311">
        <f t="shared" si="95"/>
        <v>0</v>
      </c>
      <c r="U195" s="311">
        <f t="shared" si="95"/>
        <v>0</v>
      </c>
      <c r="V195" s="311">
        <f t="shared" si="95"/>
        <v>0</v>
      </c>
      <c r="W195" s="311">
        <f t="shared" si="95"/>
        <v>0</v>
      </c>
      <c r="X195" s="311">
        <f t="shared" si="96"/>
        <v>0</v>
      </c>
      <c r="Y195" s="311">
        <f t="shared" si="96"/>
        <v>0</v>
      </c>
      <c r="Z195" s="311" t="str">
        <f t="shared" si="96"/>
        <v/>
      </c>
      <c r="AA195" s="311" t="str">
        <f t="shared" si="96"/>
        <v/>
      </c>
      <c r="AB195" s="311" t="str">
        <f t="shared" si="96"/>
        <v/>
      </c>
      <c r="AC195" s="311" t="str">
        <f t="shared" si="96"/>
        <v/>
      </c>
      <c r="AD195" s="311" t="str">
        <f t="shared" si="96"/>
        <v/>
      </c>
      <c r="AE195" s="311" t="str">
        <f t="shared" si="96"/>
        <v/>
      </c>
      <c r="AF195" s="311" t="str">
        <f t="shared" si="96"/>
        <v/>
      </c>
      <c r="AG195" s="311" t="str">
        <f t="shared" si="96"/>
        <v/>
      </c>
      <c r="AH195" s="311" t="str">
        <f t="shared" si="97"/>
        <v/>
      </c>
      <c r="AI195" s="311" t="str">
        <f t="shared" si="97"/>
        <v/>
      </c>
      <c r="AJ195" s="311" t="str">
        <f t="shared" si="97"/>
        <v/>
      </c>
      <c r="AK195" s="311" t="str">
        <f t="shared" si="97"/>
        <v/>
      </c>
      <c r="AL195" s="311" t="str">
        <f t="shared" si="97"/>
        <v/>
      </c>
      <c r="AM195" s="311" t="str">
        <f t="shared" si="97"/>
        <v/>
      </c>
      <c r="AN195" s="311" t="str">
        <f t="shared" si="97"/>
        <v/>
      </c>
      <c r="AO195" s="311" t="str">
        <f t="shared" si="97"/>
        <v/>
      </c>
      <c r="AP195" s="311" t="str">
        <f t="shared" si="97"/>
        <v/>
      </c>
      <c r="AQ195" s="311" t="str">
        <f t="shared" si="97"/>
        <v/>
      </c>
      <c r="AR195" s="311" t="str">
        <f t="shared" si="98"/>
        <v/>
      </c>
      <c r="AS195" s="311" t="str">
        <f t="shared" si="98"/>
        <v/>
      </c>
      <c r="AT195" s="311" t="str">
        <f t="shared" si="98"/>
        <v/>
      </c>
      <c r="AU195" s="311" t="str">
        <f t="shared" si="98"/>
        <v/>
      </c>
      <c r="AV195" s="311" t="str">
        <f t="shared" si="98"/>
        <v/>
      </c>
      <c r="AW195" s="311" t="str">
        <f t="shared" si="98"/>
        <v/>
      </c>
      <c r="AX195" s="311" t="str">
        <f t="shared" si="98"/>
        <v/>
      </c>
      <c r="AY195" s="311" t="str">
        <f t="shared" si="98"/>
        <v/>
      </c>
      <c r="AZ195" s="311" t="str">
        <f t="shared" si="98"/>
        <v/>
      </c>
      <c r="BA195" s="311" t="str">
        <f t="shared" si="98"/>
        <v/>
      </c>
      <c r="BB195" s="311" t="str">
        <f t="shared" si="99"/>
        <v/>
      </c>
      <c r="BC195" s="311" t="str">
        <f t="shared" si="99"/>
        <v/>
      </c>
      <c r="BD195" s="311" t="str">
        <f t="shared" si="99"/>
        <v/>
      </c>
      <c r="BE195" s="311" t="str">
        <f t="shared" si="99"/>
        <v/>
      </c>
      <c r="BF195" s="311" t="str">
        <f t="shared" si="99"/>
        <v/>
      </c>
      <c r="BG195" s="311" t="str">
        <f t="shared" si="99"/>
        <v/>
      </c>
      <c r="BH195" s="311" t="str">
        <f t="shared" si="99"/>
        <v/>
      </c>
      <c r="BI195" s="311" t="str">
        <f t="shared" si="99"/>
        <v/>
      </c>
      <c r="BJ195" s="311" t="str">
        <f t="shared" si="99"/>
        <v/>
      </c>
      <c r="BK195" s="311" t="str">
        <f t="shared" si="99"/>
        <v/>
      </c>
      <c r="BL195" s="311" t="str">
        <f t="shared" si="99"/>
        <v/>
      </c>
      <c r="BM195" s="311" t="str">
        <f t="shared" si="99"/>
        <v/>
      </c>
    </row>
    <row r="196" spans="1:65" s="253" customFormat="1">
      <c r="A196" s="457"/>
      <c r="B196" s="336">
        <f t="shared" si="87"/>
        <v>2046</v>
      </c>
      <c r="C196" s="339">
        <f t="shared" ca="1" si="86"/>
        <v>0</v>
      </c>
      <c r="D196" s="311" t="str">
        <f t="shared" si="94"/>
        <v/>
      </c>
      <c r="E196" s="311" t="str">
        <f t="shared" si="94"/>
        <v/>
      </c>
      <c r="F196" s="311" t="str">
        <f t="shared" si="94"/>
        <v/>
      </c>
      <c r="G196" s="311" t="str">
        <f t="shared" si="94"/>
        <v/>
      </c>
      <c r="H196" s="311" t="str">
        <f t="shared" si="94"/>
        <v/>
      </c>
      <c r="I196" s="311" t="str">
        <f t="shared" si="94"/>
        <v/>
      </c>
      <c r="J196" s="311" t="str">
        <f t="shared" si="94"/>
        <v/>
      </c>
      <c r="K196" s="311" t="str">
        <f t="shared" si="94"/>
        <v/>
      </c>
      <c r="L196" s="311">
        <f t="shared" si="94"/>
        <v>0</v>
      </c>
      <c r="M196" s="311">
        <f t="shared" si="94"/>
        <v>0</v>
      </c>
      <c r="N196" s="311">
        <f t="shared" si="95"/>
        <v>0</v>
      </c>
      <c r="O196" s="311">
        <f t="shared" si="95"/>
        <v>0</v>
      </c>
      <c r="P196" s="311">
        <f t="shared" si="95"/>
        <v>0</v>
      </c>
      <c r="Q196" s="311">
        <f t="shared" si="95"/>
        <v>0</v>
      </c>
      <c r="R196" s="311">
        <f t="shared" si="95"/>
        <v>0</v>
      </c>
      <c r="S196" s="311">
        <f t="shared" si="95"/>
        <v>0</v>
      </c>
      <c r="T196" s="311">
        <f t="shared" si="95"/>
        <v>0</v>
      </c>
      <c r="U196" s="311">
        <f t="shared" si="95"/>
        <v>0</v>
      </c>
      <c r="V196" s="311">
        <f t="shared" si="95"/>
        <v>0</v>
      </c>
      <c r="W196" s="311">
        <f t="shared" si="95"/>
        <v>0</v>
      </c>
      <c r="X196" s="311">
        <f t="shared" si="96"/>
        <v>0</v>
      </c>
      <c r="Y196" s="311">
        <f t="shared" si="96"/>
        <v>0</v>
      </c>
      <c r="Z196" s="311">
        <f t="shared" si="96"/>
        <v>0</v>
      </c>
      <c r="AA196" s="311" t="str">
        <f t="shared" si="96"/>
        <v/>
      </c>
      <c r="AB196" s="311" t="str">
        <f t="shared" si="96"/>
        <v/>
      </c>
      <c r="AC196" s="311" t="str">
        <f t="shared" si="96"/>
        <v/>
      </c>
      <c r="AD196" s="311" t="str">
        <f t="shared" si="96"/>
        <v/>
      </c>
      <c r="AE196" s="311" t="str">
        <f t="shared" si="96"/>
        <v/>
      </c>
      <c r="AF196" s="311" t="str">
        <f t="shared" si="96"/>
        <v/>
      </c>
      <c r="AG196" s="311" t="str">
        <f t="shared" si="96"/>
        <v/>
      </c>
      <c r="AH196" s="311" t="str">
        <f t="shared" si="97"/>
        <v/>
      </c>
      <c r="AI196" s="311" t="str">
        <f t="shared" si="97"/>
        <v/>
      </c>
      <c r="AJ196" s="311" t="str">
        <f t="shared" si="97"/>
        <v/>
      </c>
      <c r="AK196" s="311" t="str">
        <f t="shared" si="97"/>
        <v/>
      </c>
      <c r="AL196" s="311" t="str">
        <f t="shared" si="97"/>
        <v/>
      </c>
      <c r="AM196" s="311" t="str">
        <f t="shared" si="97"/>
        <v/>
      </c>
      <c r="AN196" s="311" t="str">
        <f t="shared" si="97"/>
        <v/>
      </c>
      <c r="AO196" s="311" t="str">
        <f t="shared" si="97"/>
        <v/>
      </c>
      <c r="AP196" s="311" t="str">
        <f t="shared" si="97"/>
        <v/>
      </c>
      <c r="AQ196" s="311" t="str">
        <f t="shared" si="97"/>
        <v/>
      </c>
      <c r="AR196" s="311" t="str">
        <f t="shared" si="98"/>
        <v/>
      </c>
      <c r="AS196" s="311" t="str">
        <f t="shared" si="98"/>
        <v/>
      </c>
      <c r="AT196" s="311" t="str">
        <f t="shared" si="98"/>
        <v/>
      </c>
      <c r="AU196" s="311" t="str">
        <f t="shared" si="98"/>
        <v/>
      </c>
      <c r="AV196" s="311" t="str">
        <f t="shared" si="98"/>
        <v/>
      </c>
      <c r="AW196" s="311" t="str">
        <f t="shared" si="98"/>
        <v/>
      </c>
      <c r="AX196" s="311" t="str">
        <f t="shared" si="98"/>
        <v/>
      </c>
      <c r="AY196" s="311" t="str">
        <f t="shared" si="98"/>
        <v/>
      </c>
      <c r="AZ196" s="311" t="str">
        <f t="shared" si="98"/>
        <v/>
      </c>
      <c r="BA196" s="311" t="str">
        <f t="shared" si="98"/>
        <v/>
      </c>
      <c r="BB196" s="311" t="str">
        <f t="shared" si="99"/>
        <v/>
      </c>
      <c r="BC196" s="311" t="str">
        <f t="shared" si="99"/>
        <v/>
      </c>
      <c r="BD196" s="311" t="str">
        <f t="shared" si="99"/>
        <v/>
      </c>
      <c r="BE196" s="311" t="str">
        <f t="shared" si="99"/>
        <v/>
      </c>
      <c r="BF196" s="311" t="str">
        <f t="shared" si="99"/>
        <v/>
      </c>
      <c r="BG196" s="311" t="str">
        <f t="shared" si="99"/>
        <v/>
      </c>
      <c r="BH196" s="311" t="str">
        <f t="shared" si="99"/>
        <v/>
      </c>
      <c r="BI196" s="311" t="str">
        <f t="shared" si="99"/>
        <v/>
      </c>
      <c r="BJ196" s="311" t="str">
        <f t="shared" si="99"/>
        <v/>
      </c>
      <c r="BK196" s="311" t="str">
        <f t="shared" si="99"/>
        <v/>
      </c>
      <c r="BL196" s="311" t="str">
        <f t="shared" si="99"/>
        <v/>
      </c>
      <c r="BM196" s="311" t="str">
        <f t="shared" si="99"/>
        <v/>
      </c>
    </row>
    <row r="197" spans="1:65" s="253" customFormat="1">
      <c r="A197" s="457"/>
      <c r="B197" s="336">
        <f t="shared" si="87"/>
        <v>2047</v>
      </c>
      <c r="C197" s="339">
        <f t="shared" ca="1" si="86"/>
        <v>0</v>
      </c>
      <c r="D197" s="311" t="str">
        <f t="shared" si="94"/>
        <v/>
      </c>
      <c r="E197" s="311" t="str">
        <f t="shared" si="94"/>
        <v/>
      </c>
      <c r="F197" s="311" t="str">
        <f t="shared" si="94"/>
        <v/>
      </c>
      <c r="G197" s="311" t="str">
        <f t="shared" si="94"/>
        <v/>
      </c>
      <c r="H197" s="311" t="str">
        <f t="shared" si="94"/>
        <v/>
      </c>
      <c r="I197" s="311" t="str">
        <f t="shared" si="94"/>
        <v/>
      </c>
      <c r="J197" s="311" t="str">
        <f t="shared" si="94"/>
        <v/>
      </c>
      <c r="K197" s="311" t="str">
        <f t="shared" si="94"/>
        <v/>
      </c>
      <c r="L197" s="311" t="str">
        <f t="shared" si="94"/>
        <v/>
      </c>
      <c r="M197" s="311">
        <f t="shared" si="94"/>
        <v>0</v>
      </c>
      <c r="N197" s="311">
        <f t="shared" si="95"/>
        <v>0</v>
      </c>
      <c r="O197" s="311">
        <f t="shared" si="95"/>
        <v>0</v>
      </c>
      <c r="P197" s="311">
        <f t="shared" si="95"/>
        <v>0</v>
      </c>
      <c r="Q197" s="311">
        <f t="shared" si="95"/>
        <v>0</v>
      </c>
      <c r="R197" s="311">
        <f t="shared" si="95"/>
        <v>0</v>
      </c>
      <c r="S197" s="311">
        <f t="shared" si="95"/>
        <v>0</v>
      </c>
      <c r="T197" s="311">
        <f t="shared" si="95"/>
        <v>0</v>
      </c>
      <c r="U197" s="311">
        <f t="shared" si="95"/>
        <v>0</v>
      </c>
      <c r="V197" s="311">
        <f t="shared" si="95"/>
        <v>0</v>
      </c>
      <c r="W197" s="311">
        <f t="shared" si="95"/>
        <v>0</v>
      </c>
      <c r="X197" s="311">
        <f t="shared" si="96"/>
        <v>0</v>
      </c>
      <c r="Y197" s="311">
        <f t="shared" si="96"/>
        <v>0</v>
      </c>
      <c r="Z197" s="311">
        <f t="shared" si="96"/>
        <v>0</v>
      </c>
      <c r="AA197" s="311">
        <f t="shared" si="96"/>
        <v>0</v>
      </c>
      <c r="AB197" s="311" t="str">
        <f t="shared" si="96"/>
        <v/>
      </c>
      <c r="AC197" s="311" t="str">
        <f t="shared" si="96"/>
        <v/>
      </c>
      <c r="AD197" s="311" t="str">
        <f t="shared" si="96"/>
        <v/>
      </c>
      <c r="AE197" s="311" t="str">
        <f t="shared" si="96"/>
        <v/>
      </c>
      <c r="AF197" s="311" t="str">
        <f t="shared" si="96"/>
        <v/>
      </c>
      <c r="AG197" s="311" t="str">
        <f t="shared" si="96"/>
        <v/>
      </c>
      <c r="AH197" s="311" t="str">
        <f t="shared" si="97"/>
        <v/>
      </c>
      <c r="AI197" s="311" t="str">
        <f t="shared" si="97"/>
        <v/>
      </c>
      <c r="AJ197" s="311" t="str">
        <f t="shared" si="97"/>
        <v/>
      </c>
      <c r="AK197" s="311" t="str">
        <f t="shared" si="97"/>
        <v/>
      </c>
      <c r="AL197" s="311" t="str">
        <f t="shared" si="97"/>
        <v/>
      </c>
      <c r="AM197" s="311" t="str">
        <f t="shared" si="97"/>
        <v/>
      </c>
      <c r="AN197" s="311" t="str">
        <f t="shared" si="97"/>
        <v/>
      </c>
      <c r="AO197" s="311" t="str">
        <f t="shared" si="97"/>
        <v/>
      </c>
      <c r="AP197" s="311" t="str">
        <f t="shared" si="97"/>
        <v/>
      </c>
      <c r="AQ197" s="311" t="str">
        <f t="shared" si="97"/>
        <v/>
      </c>
      <c r="AR197" s="311" t="str">
        <f t="shared" si="98"/>
        <v/>
      </c>
      <c r="AS197" s="311" t="str">
        <f t="shared" si="98"/>
        <v/>
      </c>
      <c r="AT197" s="311" t="str">
        <f t="shared" si="98"/>
        <v/>
      </c>
      <c r="AU197" s="311" t="str">
        <f t="shared" si="98"/>
        <v/>
      </c>
      <c r="AV197" s="311" t="str">
        <f t="shared" si="98"/>
        <v/>
      </c>
      <c r="AW197" s="311" t="str">
        <f t="shared" si="98"/>
        <v/>
      </c>
      <c r="AX197" s="311" t="str">
        <f t="shared" si="98"/>
        <v/>
      </c>
      <c r="AY197" s="311" t="str">
        <f t="shared" si="98"/>
        <v/>
      </c>
      <c r="AZ197" s="311" t="str">
        <f t="shared" si="98"/>
        <v/>
      </c>
      <c r="BA197" s="311" t="str">
        <f t="shared" si="98"/>
        <v/>
      </c>
      <c r="BB197" s="311" t="str">
        <f t="shared" si="99"/>
        <v/>
      </c>
      <c r="BC197" s="311" t="str">
        <f t="shared" si="99"/>
        <v/>
      </c>
      <c r="BD197" s="311" t="str">
        <f t="shared" si="99"/>
        <v/>
      </c>
      <c r="BE197" s="311" t="str">
        <f t="shared" si="99"/>
        <v/>
      </c>
      <c r="BF197" s="311" t="str">
        <f t="shared" si="99"/>
        <v/>
      </c>
      <c r="BG197" s="311" t="str">
        <f t="shared" si="99"/>
        <v/>
      </c>
      <c r="BH197" s="311" t="str">
        <f t="shared" si="99"/>
        <v/>
      </c>
      <c r="BI197" s="311" t="str">
        <f t="shared" si="99"/>
        <v/>
      </c>
      <c r="BJ197" s="311" t="str">
        <f t="shared" si="99"/>
        <v/>
      </c>
      <c r="BK197" s="311" t="str">
        <f t="shared" si="99"/>
        <v/>
      </c>
      <c r="BL197" s="311" t="str">
        <f t="shared" si="99"/>
        <v/>
      </c>
      <c r="BM197" s="311" t="str">
        <f t="shared" si="99"/>
        <v/>
      </c>
    </row>
    <row r="198" spans="1:65" s="253" customFormat="1">
      <c r="A198" s="457"/>
      <c r="B198" s="336">
        <f t="shared" si="87"/>
        <v>2048</v>
      </c>
      <c r="C198" s="339">
        <f t="shared" ca="1" si="86"/>
        <v>0</v>
      </c>
      <c r="D198" s="311" t="str">
        <f t="shared" si="94"/>
        <v/>
      </c>
      <c r="E198" s="311" t="str">
        <f t="shared" si="94"/>
        <v/>
      </c>
      <c r="F198" s="311" t="str">
        <f t="shared" si="94"/>
        <v/>
      </c>
      <c r="G198" s="311" t="str">
        <f t="shared" si="94"/>
        <v/>
      </c>
      <c r="H198" s="311" t="str">
        <f t="shared" si="94"/>
        <v/>
      </c>
      <c r="I198" s="311" t="str">
        <f t="shared" si="94"/>
        <v/>
      </c>
      <c r="J198" s="311" t="str">
        <f t="shared" si="94"/>
        <v/>
      </c>
      <c r="K198" s="311" t="str">
        <f t="shared" si="94"/>
        <v/>
      </c>
      <c r="L198" s="311" t="str">
        <f t="shared" si="94"/>
        <v/>
      </c>
      <c r="M198" s="311" t="str">
        <f t="shared" si="94"/>
        <v/>
      </c>
      <c r="N198" s="311">
        <f t="shared" si="95"/>
        <v>0</v>
      </c>
      <c r="O198" s="311">
        <f t="shared" si="95"/>
        <v>0</v>
      </c>
      <c r="P198" s="311">
        <f t="shared" si="95"/>
        <v>0</v>
      </c>
      <c r="Q198" s="311">
        <f t="shared" si="95"/>
        <v>0</v>
      </c>
      <c r="R198" s="311">
        <f t="shared" si="95"/>
        <v>0</v>
      </c>
      <c r="S198" s="311">
        <f t="shared" si="95"/>
        <v>0</v>
      </c>
      <c r="T198" s="311">
        <f t="shared" si="95"/>
        <v>0</v>
      </c>
      <c r="U198" s="311">
        <f t="shared" si="95"/>
        <v>0</v>
      </c>
      <c r="V198" s="311">
        <f t="shared" si="95"/>
        <v>0</v>
      </c>
      <c r="W198" s="311">
        <f t="shared" si="95"/>
        <v>0</v>
      </c>
      <c r="X198" s="311">
        <f t="shared" si="96"/>
        <v>0</v>
      </c>
      <c r="Y198" s="311">
        <f t="shared" si="96"/>
        <v>0</v>
      </c>
      <c r="Z198" s="311">
        <f t="shared" si="96"/>
        <v>0</v>
      </c>
      <c r="AA198" s="311">
        <f t="shared" si="96"/>
        <v>0</v>
      </c>
      <c r="AB198" s="311">
        <f t="shared" si="96"/>
        <v>0</v>
      </c>
      <c r="AC198" s="311" t="str">
        <f t="shared" si="96"/>
        <v/>
      </c>
      <c r="AD198" s="311" t="str">
        <f t="shared" si="96"/>
        <v/>
      </c>
      <c r="AE198" s="311" t="str">
        <f t="shared" si="96"/>
        <v/>
      </c>
      <c r="AF198" s="311" t="str">
        <f t="shared" si="96"/>
        <v/>
      </c>
      <c r="AG198" s="311" t="str">
        <f t="shared" si="96"/>
        <v/>
      </c>
      <c r="AH198" s="311" t="str">
        <f t="shared" si="97"/>
        <v/>
      </c>
      <c r="AI198" s="311" t="str">
        <f t="shared" si="97"/>
        <v/>
      </c>
      <c r="AJ198" s="311" t="str">
        <f t="shared" si="97"/>
        <v/>
      </c>
      <c r="AK198" s="311" t="str">
        <f t="shared" si="97"/>
        <v/>
      </c>
      <c r="AL198" s="311" t="str">
        <f t="shared" si="97"/>
        <v/>
      </c>
      <c r="AM198" s="311" t="str">
        <f t="shared" si="97"/>
        <v/>
      </c>
      <c r="AN198" s="311" t="str">
        <f t="shared" si="97"/>
        <v/>
      </c>
      <c r="AO198" s="311" t="str">
        <f t="shared" si="97"/>
        <v/>
      </c>
      <c r="AP198" s="311" t="str">
        <f t="shared" si="97"/>
        <v/>
      </c>
      <c r="AQ198" s="311" t="str">
        <f t="shared" si="97"/>
        <v/>
      </c>
      <c r="AR198" s="311" t="str">
        <f t="shared" si="98"/>
        <v/>
      </c>
      <c r="AS198" s="311" t="str">
        <f t="shared" si="98"/>
        <v/>
      </c>
      <c r="AT198" s="311" t="str">
        <f t="shared" si="98"/>
        <v/>
      </c>
      <c r="AU198" s="311" t="str">
        <f t="shared" si="98"/>
        <v/>
      </c>
      <c r="AV198" s="311" t="str">
        <f t="shared" si="98"/>
        <v/>
      </c>
      <c r="AW198" s="311" t="str">
        <f t="shared" si="98"/>
        <v/>
      </c>
      <c r="AX198" s="311" t="str">
        <f t="shared" si="98"/>
        <v/>
      </c>
      <c r="AY198" s="311" t="str">
        <f t="shared" si="98"/>
        <v/>
      </c>
      <c r="AZ198" s="311" t="str">
        <f t="shared" si="98"/>
        <v/>
      </c>
      <c r="BA198" s="311" t="str">
        <f t="shared" si="98"/>
        <v/>
      </c>
      <c r="BB198" s="311" t="str">
        <f t="shared" si="99"/>
        <v/>
      </c>
      <c r="BC198" s="311" t="str">
        <f t="shared" si="99"/>
        <v/>
      </c>
      <c r="BD198" s="311" t="str">
        <f t="shared" si="99"/>
        <v/>
      </c>
      <c r="BE198" s="311" t="str">
        <f t="shared" si="99"/>
        <v/>
      </c>
      <c r="BF198" s="311" t="str">
        <f t="shared" si="99"/>
        <v/>
      </c>
      <c r="BG198" s="311" t="str">
        <f t="shared" si="99"/>
        <v/>
      </c>
      <c r="BH198" s="311" t="str">
        <f t="shared" si="99"/>
        <v/>
      </c>
      <c r="BI198" s="311" t="str">
        <f t="shared" si="99"/>
        <v/>
      </c>
      <c r="BJ198" s="311" t="str">
        <f t="shared" si="99"/>
        <v/>
      </c>
      <c r="BK198" s="311" t="str">
        <f t="shared" si="99"/>
        <v/>
      </c>
      <c r="BL198" s="311" t="str">
        <f t="shared" si="99"/>
        <v/>
      </c>
      <c r="BM198" s="311" t="str">
        <f t="shared" si="99"/>
        <v/>
      </c>
    </row>
    <row r="199" spans="1:65" s="253" customFormat="1">
      <c r="A199" s="457"/>
      <c r="B199" s="336">
        <f t="shared" si="87"/>
        <v>2049</v>
      </c>
      <c r="C199" s="339">
        <f t="shared" ca="1" si="86"/>
        <v>0</v>
      </c>
      <c r="D199" s="311" t="str">
        <f t="shared" si="94"/>
        <v/>
      </c>
      <c r="E199" s="311" t="str">
        <f t="shared" si="94"/>
        <v/>
      </c>
      <c r="F199" s="311" t="str">
        <f t="shared" si="94"/>
        <v/>
      </c>
      <c r="G199" s="311" t="str">
        <f t="shared" si="94"/>
        <v/>
      </c>
      <c r="H199" s="311" t="str">
        <f t="shared" si="94"/>
        <v/>
      </c>
      <c r="I199" s="311" t="str">
        <f t="shared" si="94"/>
        <v/>
      </c>
      <c r="J199" s="311" t="str">
        <f t="shared" si="94"/>
        <v/>
      </c>
      <c r="K199" s="311" t="str">
        <f t="shared" si="94"/>
        <v/>
      </c>
      <c r="L199" s="311" t="str">
        <f t="shared" si="94"/>
        <v/>
      </c>
      <c r="M199" s="311" t="str">
        <f t="shared" si="94"/>
        <v/>
      </c>
      <c r="N199" s="311" t="str">
        <f t="shared" si="95"/>
        <v/>
      </c>
      <c r="O199" s="311">
        <f t="shared" si="95"/>
        <v>0</v>
      </c>
      <c r="P199" s="311">
        <f t="shared" si="95"/>
        <v>0</v>
      </c>
      <c r="Q199" s="311">
        <f t="shared" si="95"/>
        <v>0</v>
      </c>
      <c r="R199" s="311">
        <f t="shared" si="95"/>
        <v>0</v>
      </c>
      <c r="S199" s="311">
        <f t="shared" si="95"/>
        <v>0</v>
      </c>
      <c r="T199" s="311">
        <f t="shared" si="95"/>
        <v>0</v>
      </c>
      <c r="U199" s="311">
        <f t="shared" si="95"/>
        <v>0</v>
      </c>
      <c r="V199" s="311">
        <f t="shared" si="95"/>
        <v>0</v>
      </c>
      <c r="W199" s="311">
        <f t="shared" si="95"/>
        <v>0</v>
      </c>
      <c r="X199" s="311">
        <f t="shared" si="96"/>
        <v>0</v>
      </c>
      <c r="Y199" s="311">
        <f t="shared" si="96"/>
        <v>0</v>
      </c>
      <c r="Z199" s="311">
        <f t="shared" si="96"/>
        <v>0</v>
      </c>
      <c r="AA199" s="311">
        <f t="shared" si="96"/>
        <v>0</v>
      </c>
      <c r="AB199" s="311">
        <f t="shared" si="96"/>
        <v>0</v>
      </c>
      <c r="AC199" s="311">
        <f t="shared" si="96"/>
        <v>0</v>
      </c>
      <c r="AD199" s="311" t="str">
        <f t="shared" si="96"/>
        <v/>
      </c>
      <c r="AE199" s="311" t="str">
        <f t="shared" si="96"/>
        <v/>
      </c>
      <c r="AF199" s="311" t="str">
        <f t="shared" si="96"/>
        <v/>
      </c>
      <c r="AG199" s="311" t="str">
        <f t="shared" si="96"/>
        <v/>
      </c>
      <c r="AH199" s="311" t="str">
        <f t="shared" si="97"/>
        <v/>
      </c>
      <c r="AI199" s="311" t="str">
        <f t="shared" si="97"/>
        <v/>
      </c>
      <c r="AJ199" s="311" t="str">
        <f t="shared" si="97"/>
        <v/>
      </c>
      <c r="AK199" s="311" t="str">
        <f t="shared" si="97"/>
        <v/>
      </c>
      <c r="AL199" s="311" t="str">
        <f t="shared" si="97"/>
        <v/>
      </c>
      <c r="AM199" s="311" t="str">
        <f t="shared" si="97"/>
        <v/>
      </c>
      <c r="AN199" s="311" t="str">
        <f t="shared" si="97"/>
        <v/>
      </c>
      <c r="AO199" s="311" t="str">
        <f t="shared" si="97"/>
        <v/>
      </c>
      <c r="AP199" s="311" t="str">
        <f t="shared" si="97"/>
        <v/>
      </c>
      <c r="AQ199" s="311" t="str">
        <f t="shared" si="97"/>
        <v/>
      </c>
      <c r="AR199" s="311" t="str">
        <f t="shared" si="98"/>
        <v/>
      </c>
      <c r="AS199" s="311" t="str">
        <f t="shared" si="98"/>
        <v/>
      </c>
      <c r="AT199" s="311" t="str">
        <f t="shared" si="98"/>
        <v/>
      </c>
      <c r="AU199" s="311" t="str">
        <f t="shared" si="98"/>
        <v/>
      </c>
      <c r="AV199" s="311" t="str">
        <f t="shared" si="98"/>
        <v/>
      </c>
      <c r="AW199" s="311" t="str">
        <f t="shared" si="98"/>
        <v/>
      </c>
      <c r="AX199" s="311" t="str">
        <f t="shared" si="98"/>
        <v/>
      </c>
      <c r="AY199" s="311" t="str">
        <f t="shared" si="98"/>
        <v/>
      </c>
      <c r="AZ199" s="311" t="str">
        <f t="shared" si="98"/>
        <v/>
      </c>
      <c r="BA199" s="311" t="str">
        <f t="shared" si="98"/>
        <v/>
      </c>
      <c r="BB199" s="311" t="str">
        <f t="shared" si="99"/>
        <v/>
      </c>
      <c r="BC199" s="311" t="str">
        <f t="shared" si="99"/>
        <v/>
      </c>
      <c r="BD199" s="311" t="str">
        <f t="shared" si="99"/>
        <v/>
      </c>
      <c r="BE199" s="311" t="str">
        <f t="shared" si="99"/>
        <v/>
      </c>
      <c r="BF199" s="311" t="str">
        <f t="shared" si="99"/>
        <v/>
      </c>
      <c r="BG199" s="311" t="str">
        <f t="shared" si="99"/>
        <v/>
      </c>
      <c r="BH199" s="311" t="str">
        <f t="shared" si="99"/>
        <v/>
      </c>
      <c r="BI199" s="311" t="str">
        <f t="shared" si="99"/>
        <v/>
      </c>
      <c r="BJ199" s="311" t="str">
        <f t="shared" si="99"/>
        <v/>
      </c>
      <c r="BK199" s="311" t="str">
        <f t="shared" si="99"/>
        <v/>
      </c>
      <c r="BL199" s="311" t="str">
        <f t="shared" si="99"/>
        <v/>
      </c>
      <c r="BM199" s="311" t="str">
        <f t="shared" si="99"/>
        <v/>
      </c>
    </row>
    <row r="200" spans="1:65" s="253" customFormat="1">
      <c r="A200" s="457"/>
      <c r="B200" s="336">
        <f t="shared" si="87"/>
        <v>2050</v>
      </c>
      <c r="C200" s="339">
        <f t="shared" ca="1" si="86"/>
        <v>0</v>
      </c>
      <c r="D200" s="311" t="str">
        <f t="shared" si="94"/>
        <v/>
      </c>
      <c r="E200" s="311" t="str">
        <f t="shared" si="94"/>
        <v/>
      </c>
      <c r="F200" s="311" t="str">
        <f t="shared" si="94"/>
        <v/>
      </c>
      <c r="G200" s="311" t="str">
        <f t="shared" si="94"/>
        <v/>
      </c>
      <c r="H200" s="311" t="str">
        <f t="shared" si="94"/>
        <v/>
      </c>
      <c r="I200" s="311" t="str">
        <f t="shared" si="94"/>
        <v/>
      </c>
      <c r="J200" s="311" t="str">
        <f t="shared" si="94"/>
        <v/>
      </c>
      <c r="K200" s="311" t="str">
        <f t="shared" si="94"/>
        <v/>
      </c>
      <c r="L200" s="311" t="str">
        <f t="shared" si="94"/>
        <v/>
      </c>
      <c r="M200" s="311" t="str">
        <f t="shared" si="94"/>
        <v/>
      </c>
      <c r="N200" s="311" t="str">
        <f t="shared" si="95"/>
        <v/>
      </c>
      <c r="O200" s="311" t="str">
        <f t="shared" si="95"/>
        <v/>
      </c>
      <c r="P200" s="311">
        <f t="shared" si="95"/>
        <v>0</v>
      </c>
      <c r="Q200" s="311">
        <f t="shared" si="95"/>
        <v>0</v>
      </c>
      <c r="R200" s="311">
        <f t="shared" si="95"/>
        <v>0</v>
      </c>
      <c r="S200" s="311">
        <f t="shared" si="95"/>
        <v>0</v>
      </c>
      <c r="T200" s="311">
        <f t="shared" si="95"/>
        <v>0</v>
      </c>
      <c r="U200" s="311">
        <f t="shared" si="95"/>
        <v>0</v>
      </c>
      <c r="V200" s="311">
        <f t="shared" si="95"/>
        <v>0</v>
      </c>
      <c r="W200" s="311">
        <f t="shared" si="95"/>
        <v>0</v>
      </c>
      <c r="X200" s="311">
        <f t="shared" si="96"/>
        <v>0</v>
      </c>
      <c r="Y200" s="311">
        <f t="shared" si="96"/>
        <v>0</v>
      </c>
      <c r="Z200" s="311">
        <f t="shared" si="96"/>
        <v>0</v>
      </c>
      <c r="AA200" s="311">
        <f t="shared" si="96"/>
        <v>0</v>
      </c>
      <c r="AB200" s="311">
        <f t="shared" si="96"/>
        <v>0</v>
      </c>
      <c r="AC200" s="311">
        <f t="shared" si="96"/>
        <v>0</v>
      </c>
      <c r="AD200" s="311">
        <f t="shared" si="96"/>
        <v>0</v>
      </c>
      <c r="AE200" s="311" t="str">
        <f t="shared" si="96"/>
        <v/>
      </c>
      <c r="AF200" s="311" t="str">
        <f t="shared" si="96"/>
        <v/>
      </c>
      <c r="AG200" s="311" t="str">
        <f t="shared" si="96"/>
        <v/>
      </c>
      <c r="AH200" s="311" t="str">
        <f t="shared" si="97"/>
        <v/>
      </c>
      <c r="AI200" s="311" t="str">
        <f t="shared" si="97"/>
        <v/>
      </c>
      <c r="AJ200" s="311" t="str">
        <f t="shared" si="97"/>
        <v/>
      </c>
      <c r="AK200" s="311" t="str">
        <f t="shared" si="97"/>
        <v/>
      </c>
      <c r="AL200" s="311" t="str">
        <f t="shared" si="97"/>
        <v/>
      </c>
      <c r="AM200" s="311" t="str">
        <f t="shared" si="97"/>
        <v/>
      </c>
      <c r="AN200" s="311" t="str">
        <f t="shared" si="97"/>
        <v/>
      </c>
      <c r="AO200" s="311" t="str">
        <f t="shared" si="97"/>
        <v/>
      </c>
      <c r="AP200" s="311" t="str">
        <f t="shared" si="97"/>
        <v/>
      </c>
      <c r="AQ200" s="311" t="str">
        <f t="shared" si="97"/>
        <v/>
      </c>
      <c r="AR200" s="311" t="str">
        <f t="shared" si="98"/>
        <v/>
      </c>
      <c r="AS200" s="311" t="str">
        <f t="shared" si="98"/>
        <v/>
      </c>
      <c r="AT200" s="311" t="str">
        <f t="shared" si="98"/>
        <v/>
      </c>
      <c r="AU200" s="311" t="str">
        <f t="shared" si="98"/>
        <v/>
      </c>
      <c r="AV200" s="311" t="str">
        <f t="shared" si="98"/>
        <v/>
      </c>
      <c r="AW200" s="311" t="str">
        <f t="shared" si="98"/>
        <v/>
      </c>
      <c r="AX200" s="311" t="str">
        <f t="shared" si="98"/>
        <v/>
      </c>
      <c r="AY200" s="311" t="str">
        <f t="shared" si="98"/>
        <v/>
      </c>
      <c r="AZ200" s="311" t="str">
        <f t="shared" si="98"/>
        <v/>
      </c>
      <c r="BA200" s="311" t="str">
        <f t="shared" si="98"/>
        <v/>
      </c>
      <c r="BB200" s="311" t="str">
        <f t="shared" si="99"/>
        <v/>
      </c>
      <c r="BC200" s="311" t="str">
        <f t="shared" si="99"/>
        <v/>
      </c>
      <c r="BD200" s="311" t="str">
        <f t="shared" si="99"/>
        <v/>
      </c>
      <c r="BE200" s="311" t="str">
        <f t="shared" si="99"/>
        <v/>
      </c>
      <c r="BF200" s="311" t="str">
        <f t="shared" si="99"/>
        <v/>
      </c>
      <c r="BG200" s="311" t="str">
        <f t="shared" si="99"/>
        <v/>
      </c>
      <c r="BH200" s="311" t="str">
        <f t="shared" si="99"/>
        <v/>
      </c>
      <c r="BI200" s="311" t="str">
        <f t="shared" si="99"/>
        <v/>
      </c>
      <c r="BJ200" s="311" t="str">
        <f t="shared" si="99"/>
        <v/>
      </c>
      <c r="BK200" s="311" t="str">
        <f t="shared" si="99"/>
        <v/>
      </c>
      <c r="BL200" s="311" t="str">
        <f t="shared" si="99"/>
        <v/>
      </c>
      <c r="BM200" s="311" t="str">
        <f t="shared" si="99"/>
        <v/>
      </c>
    </row>
    <row r="201" spans="1:65" s="253" customFormat="1">
      <c r="A201" s="457"/>
      <c r="B201" s="336">
        <f t="shared" si="87"/>
        <v>2051</v>
      </c>
      <c r="C201" s="339">
        <f t="shared" ca="1" si="86"/>
        <v>0</v>
      </c>
      <c r="D201" s="311" t="str">
        <f t="shared" si="94"/>
        <v/>
      </c>
      <c r="E201" s="311" t="str">
        <f t="shared" si="94"/>
        <v/>
      </c>
      <c r="F201" s="311" t="str">
        <f t="shared" si="94"/>
        <v/>
      </c>
      <c r="G201" s="311" t="str">
        <f t="shared" si="94"/>
        <v/>
      </c>
      <c r="H201" s="311" t="str">
        <f t="shared" si="94"/>
        <v/>
      </c>
      <c r="I201" s="311" t="str">
        <f t="shared" si="94"/>
        <v/>
      </c>
      <c r="J201" s="311" t="str">
        <f t="shared" si="94"/>
        <v/>
      </c>
      <c r="K201" s="311" t="str">
        <f t="shared" si="94"/>
        <v/>
      </c>
      <c r="L201" s="311" t="str">
        <f t="shared" si="94"/>
        <v/>
      </c>
      <c r="M201" s="311" t="str">
        <f t="shared" si="94"/>
        <v/>
      </c>
      <c r="N201" s="311" t="str">
        <f t="shared" si="95"/>
        <v/>
      </c>
      <c r="O201" s="311" t="str">
        <f t="shared" si="95"/>
        <v/>
      </c>
      <c r="P201" s="311" t="str">
        <f t="shared" si="95"/>
        <v/>
      </c>
      <c r="Q201" s="311">
        <f t="shared" si="95"/>
        <v>0</v>
      </c>
      <c r="R201" s="311">
        <f t="shared" si="95"/>
        <v>0</v>
      </c>
      <c r="S201" s="311">
        <f t="shared" si="95"/>
        <v>0</v>
      </c>
      <c r="T201" s="311">
        <f t="shared" si="95"/>
        <v>0</v>
      </c>
      <c r="U201" s="311">
        <f t="shared" si="95"/>
        <v>0</v>
      </c>
      <c r="V201" s="311">
        <f t="shared" si="95"/>
        <v>0</v>
      </c>
      <c r="W201" s="311">
        <f t="shared" si="95"/>
        <v>0</v>
      </c>
      <c r="X201" s="311">
        <f t="shared" si="96"/>
        <v>0</v>
      </c>
      <c r="Y201" s="311">
        <f t="shared" si="96"/>
        <v>0</v>
      </c>
      <c r="Z201" s="311">
        <f t="shared" si="96"/>
        <v>0</v>
      </c>
      <c r="AA201" s="311">
        <f t="shared" si="96"/>
        <v>0</v>
      </c>
      <c r="AB201" s="311">
        <f t="shared" si="96"/>
        <v>0</v>
      </c>
      <c r="AC201" s="311">
        <f t="shared" si="96"/>
        <v>0</v>
      </c>
      <c r="AD201" s="311">
        <f t="shared" si="96"/>
        <v>0</v>
      </c>
      <c r="AE201" s="311">
        <f t="shared" si="96"/>
        <v>0</v>
      </c>
      <c r="AF201" s="311" t="str">
        <f t="shared" si="96"/>
        <v/>
      </c>
      <c r="AG201" s="311" t="str">
        <f t="shared" si="96"/>
        <v/>
      </c>
      <c r="AH201" s="311" t="str">
        <f t="shared" si="97"/>
        <v/>
      </c>
      <c r="AI201" s="311" t="str">
        <f t="shared" si="97"/>
        <v/>
      </c>
      <c r="AJ201" s="311" t="str">
        <f t="shared" si="97"/>
        <v/>
      </c>
      <c r="AK201" s="311" t="str">
        <f t="shared" si="97"/>
        <v/>
      </c>
      <c r="AL201" s="311" t="str">
        <f t="shared" si="97"/>
        <v/>
      </c>
      <c r="AM201" s="311" t="str">
        <f t="shared" si="97"/>
        <v/>
      </c>
      <c r="AN201" s="311" t="str">
        <f t="shared" si="97"/>
        <v/>
      </c>
      <c r="AO201" s="311" t="str">
        <f t="shared" si="97"/>
        <v/>
      </c>
      <c r="AP201" s="311" t="str">
        <f t="shared" si="97"/>
        <v/>
      </c>
      <c r="AQ201" s="311" t="str">
        <f t="shared" si="97"/>
        <v/>
      </c>
      <c r="AR201" s="311" t="str">
        <f t="shared" si="98"/>
        <v/>
      </c>
      <c r="AS201" s="311" t="str">
        <f t="shared" si="98"/>
        <v/>
      </c>
      <c r="AT201" s="311" t="str">
        <f t="shared" si="98"/>
        <v/>
      </c>
      <c r="AU201" s="311" t="str">
        <f t="shared" si="98"/>
        <v/>
      </c>
      <c r="AV201" s="311" t="str">
        <f t="shared" si="98"/>
        <v/>
      </c>
      <c r="AW201" s="311" t="str">
        <f t="shared" si="98"/>
        <v/>
      </c>
      <c r="AX201" s="311" t="str">
        <f t="shared" si="98"/>
        <v/>
      </c>
      <c r="AY201" s="311" t="str">
        <f t="shared" si="98"/>
        <v/>
      </c>
      <c r="AZ201" s="311" t="str">
        <f t="shared" si="98"/>
        <v/>
      </c>
      <c r="BA201" s="311" t="str">
        <f t="shared" si="98"/>
        <v/>
      </c>
      <c r="BB201" s="311" t="str">
        <f t="shared" si="99"/>
        <v/>
      </c>
      <c r="BC201" s="311" t="str">
        <f t="shared" si="99"/>
        <v/>
      </c>
      <c r="BD201" s="311" t="str">
        <f t="shared" si="99"/>
        <v/>
      </c>
      <c r="BE201" s="311" t="str">
        <f t="shared" si="99"/>
        <v/>
      </c>
      <c r="BF201" s="311" t="str">
        <f t="shared" si="99"/>
        <v/>
      </c>
      <c r="BG201" s="311" t="str">
        <f t="shared" si="99"/>
        <v/>
      </c>
      <c r="BH201" s="311" t="str">
        <f t="shared" si="99"/>
        <v/>
      </c>
      <c r="BI201" s="311" t="str">
        <f t="shared" si="99"/>
        <v/>
      </c>
      <c r="BJ201" s="311" t="str">
        <f t="shared" si="99"/>
        <v/>
      </c>
      <c r="BK201" s="311" t="str">
        <f t="shared" si="99"/>
        <v/>
      </c>
      <c r="BL201" s="311" t="str">
        <f t="shared" si="99"/>
        <v/>
      </c>
      <c r="BM201" s="311" t="str">
        <f t="shared" si="99"/>
        <v/>
      </c>
    </row>
    <row r="202" spans="1:65" s="253" customFormat="1">
      <c r="A202" s="457"/>
      <c r="B202" s="336">
        <f t="shared" si="87"/>
        <v>2052</v>
      </c>
      <c r="C202" s="339">
        <f t="shared" ca="1" si="86"/>
        <v>0</v>
      </c>
      <c r="D202" s="311" t="str">
        <f t="shared" si="94"/>
        <v/>
      </c>
      <c r="E202" s="311" t="str">
        <f t="shared" si="94"/>
        <v/>
      </c>
      <c r="F202" s="311" t="str">
        <f t="shared" si="94"/>
        <v/>
      </c>
      <c r="G202" s="311" t="str">
        <f t="shared" si="94"/>
        <v/>
      </c>
      <c r="H202" s="311" t="str">
        <f t="shared" si="94"/>
        <v/>
      </c>
      <c r="I202" s="311" t="str">
        <f t="shared" si="94"/>
        <v/>
      </c>
      <c r="J202" s="311" t="str">
        <f t="shared" si="94"/>
        <v/>
      </c>
      <c r="K202" s="311" t="str">
        <f t="shared" si="94"/>
        <v/>
      </c>
      <c r="L202" s="311" t="str">
        <f t="shared" si="94"/>
        <v/>
      </c>
      <c r="M202" s="311" t="str">
        <f t="shared" si="94"/>
        <v/>
      </c>
      <c r="N202" s="311" t="str">
        <f t="shared" si="95"/>
        <v/>
      </c>
      <c r="O202" s="311" t="str">
        <f t="shared" si="95"/>
        <v/>
      </c>
      <c r="P202" s="311" t="str">
        <f t="shared" si="95"/>
        <v/>
      </c>
      <c r="Q202" s="311" t="str">
        <f t="shared" si="95"/>
        <v/>
      </c>
      <c r="R202" s="311">
        <f t="shared" si="95"/>
        <v>0</v>
      </c>
      <c r="S202" s="311">
        <f t="shared" si="95"/>
        <v>0</v>
      </c>
      <c r="T202" s="311">
        <f t="shared" si="95"/>
        <v>0</v>
      </c>
      <c r="U202" s="311">
        <f t="shared" si="95"/>
        <v>0</v>
      </c>
      <c r="V202" s="311">
        <f t="shared" si="95"/>
        <v>0</v>
      </c>
      <c r="W202" s="311">
        <f t="shared" si="95"/>
        <v>0</v>
      </c>
      <c r="X202" s="311">
        <f t="shared" si="96"/>
        <v>0</v>
      </c>
      <c r="Y202" s="311">
        <f t="shared" si="96"/>
        <v>0</v>
      </c>
      <c r="Z202" s="311">
        <f t="shared" si="96"/>
        <v>0</v>
      </c>
      <c r="AA202" s="311">
        <f t="shared" si="96"/>
        <v>0</v>
      </c>
      <c r="AB202" s="311">
        <f t="shared" si="96"/>
        <v>0</v>
      </c>
      <c r="AC202" s="311">
        <f t="shared" si="96"/>
        <v>0</v>
      </c>
      <c r="AD202" s="311">
        <f t="shared" si="96"/>
        <v>0</v>
      </c>
      <c r="AE202" s="311">
        <f t="shared" si="96"/>
        <v>0</v>
      </c>
      <c r="AF202" s="311">
        <f t="shared" si="96"/>
        <v>0</v>
      </c>
      <c r="AG202" s="311" t="str">
        <f t="shared" si="96"/>
        <v/>
      </c>
      <c r="AH202" s="311" t="str">
        <f t="shared" si="97"/>
        <v/>
      </c>
      <c r="AI202" s="311" t="str">
        <f t="shared" si="97"/>
        <v/>
      </c>
      <c r="AJ202" s="311" t="str">
        <f t="shared" si="97"/>
        <v/>
      </c>
      <c r="AK202" s="311" t="str">
        <f t="shared" si="97"/>
        <v/>
      </c>
      <c r="AL202" s="311" t="str">
        <f t="shared" si="97"/>
        <v/>
      </c>
      <c r="AM202" s="311" t="str">
        <f t="shared" si="97"/>
        <v/>
      </c>
      <c r="AN202" s="311" t="str">
        <f t="shared" si="97"/>
        <v/>
      </c>
      <c r="AO202" s="311" t="str">
        <f t="shared" si="97"/>
        <v/>
      </c>
      <c r="AP202" s="311" t="str">
        <f t="shared" si="97"/>
        <v/>
      </c>
      <c r="AQ202" s="311" t="str">
        <f t="shared" si="97"/>
        <v/>
      </c>
      <c r="AR202" s="311" t="str">
        <f t="shared" si="98"/>
        <v/>
      </c>
      <c r="AS202" s="311" t="str">
        <f t="shared" si="98"/>
        <v/>
      </c>
      <c r="AT202" s="311" t="str">
        <f t="shared" si="98"/>
        <v/>
      </c>
      <c r="AU202" s="311" t="str">
        <f t="shared" si="98"/>
        <v/>
      </c>
      <c r="AV202" s="311" t="str">
        <f t="shared" si="98"/>
        <v/>
      </c>
      <c r="AW202" s="311" t="str">
        <f t="shared" si="98"/>
        <v/>
      </c>
      <c r="AX202" s="311" t="str">
        <f t="shared" si="98"/>
        <v/>
      </c>
      <c r="AY202" s="311" t="str">
        <f t="shared" si="98"/>
        <v/>
      </c>
      <c r="AZ202" s="311" t="str">
        <f t="shared" si="98"/>
        <v/>
      </c>
      <c r="BA202" s="311" t="str">
        <f t="shared" si="98"/>
        <v/>
      </c>
      <c r="BB202" s="311" t="str">
        <f t="shared" si="99"/>
        <v/>
      </c>
      <c r="BC202" s="311" t="str">
        <f t="shared" si="99"/>
        <v/>
      </c>
      <c r="BD202" s="311" t="str">
        <f t="shared" si="99"/>
        <v/>
      </c>
      <c r="BE202" s="311" t="str">
        <f t="shared" si="99"/>
        <v/>
      </c>
      <c r="BF202" s="311" t="str">
        <f t="shared" si="99"/>
        <v/>
      </c>
      <c r="BG202" s="311" t="str">
        <f t="shared" si="99"/>
        <v/>
      </c>
      <c r="BH202" s="311" t="str">
        <f t="shared" si="99"/>
        <v/>
      </c>
      <c r="BI202" s="311" t="str">
        <f t="shared" si="99"/>
        <v/>
      </c>
      <c r="BJ202" s="311" t="str">
        <f t="shared" si="99"/>
        <v/>
      </c>
      <c r="BK202" s="311" t="str">
        <f t="shared" si="99"/>
        <v/>
      </c>
      <c r="BL202" s="311" t="str">
        <f t="shared" si="99"/>
        <v/>
      </c>
      <c r="BM202" s="311" t="str">
        <f t="shared" si="99"/>
        <v/>
      </c>
    </row>
    <row r="203" spans="1:65" s="253" customFormat="1">
      <c r="A203" s="457"/>
      <c r="B203" s="336">
        <f t="shared" si="87"/>
        <v>2053</v>
      </c>
      <c r="C203" s="339">
        <f t="shared" ca="1" si="86"/>
        <v>0</v>
      </c>
      <c r="D203" s="311" t="str">
        <f t="shared" si="94"/>
        <v/>
      </c>
      <c r="E203" s="311" t="str">
        <f t="shared" si="94"/>
        <v/>
      </c>
      <c r="F203" s="311" t="str">
        <f t="shared" si="94"/>
        <v/>
      </c>
      <c r="G203" s="311" t="str">
        <f t="shared" si="94"/>
        <v/>
      </c>
      <c r="H203" s="311" t="str">
        <f t="shared" si="94"/>
        <v/>
      </c>
      <c r="I203" s="311" t="str">
        <f t="shared" si="94"/>
        <v/>
      </c>
      <c r="J203" s="311" t="str">
        <f t="shared" si="94"/>
        <v/>
      </c>
      <c r="K203" s="311" t="str">
        <f t="shared" si="94"/>
        <v/>
      </c>
      <c r="L203" s="311" t="str">
        <f t="shared" si="94"/>
        <v/>
      </c>
      <c r="M203" s="311" t="str">
        <f t="shared" si="94"/>
        <v/>
      </c>
      <c r="N203" s="311" t="str">
        <f t="shared" si="95"/>
        <v/>
      </c>
      <c r="O203" s="311" t="str">
        <f t="shared" si="95"/>
        <v/>
      </c>
      <c r="P203" s="311" t="str">
        <f t="shared" si="95"/>
        <v/>
      </c>
      <c r="Q203" s="311" t="str">
        <f t="shared" si="95"/>
        <v/>
      </c>
      <c r="R203" s="311" t="str">
        <f t="shared" si="95"/>
        <v/>
      </c>
      <c r="S203" s="311">
        <f t="shared" si="95"/>
        <v>0</v>
      </c>
      <c r="T203" s="311">
        <f t="shared" si="95"/>
        <v>0</v>
      </c>
      <c r="U203" s="311">
        <f t="shared" si="95"/>
        <v>0</v>
      </c>
      <c r="V203" s="311">
        <f t="shared" si="95"/>
        <v>0</v>
      </c>
      <c r="W203" s="311">
        <f t="shared" si="95"/>
        <v>0</v>
      </c>
      <c r="X203" s="311">
        <f t="shared" si="96"/>
        <v>0</v>
      </c>
      <c r="Y203" s="311">
        <f t="shared" si="96"/>
        <v>0</v>
      </c>
      <c r="Z203" s="311">
        <f t="shared" si="96"/>
        <v>0</v>
      </c>
      <c r="AA203" s="311">
        <f t="shared" si="96"/>
        <v>0</v>
      </c>
      <c r="AB203" s="311">
        <f t="shared" si="96"/>
        <v>0</v>
      </c>
      <c r="AC203" s="311">
        <f t="shared" si="96"/>
        <v>0</v>
      </c>
      <c r="AD203" s="311">
        <f t="shared" si="96"/>
        <v>0</v>
      </c>
      <c r="AE203" s="311">
        <f t="shared" si="96"/>
        <v>0</v>
      </c>
      <c r="AF203" s="311">
        <f t="shared" si="96"/>
        <v>0</v>
      </c>
      <c r="AG203" s="311">
        <f t="shared" si="96"/>
        <v>0</v>
      </c>
      <c r="AH203" s="311" t="str">
        <f t="shared" si="97"/>
        <v/>
      </c>
      <c r="AI203" s="311" t="str">
        <f t="shared" si="97"/>
        <v/>
      </c>
      <c r="AJ203" s="311" t="str">
        <f t="shared" si="97"/>
        <v/>
      </c>
      <c r="AK203" s="311" t="str">
        <f t="shared" si="97"/>
        <v/>
      </c>
      <c r="AL203" s="311" t="str">
        <f t="shared" si="97"/>
        <v/>
      </c>
      <c r="AM203" s="311" t="str">
        <f t="shared" si="97"/>
        <v/>
      </c>
      <c r="AN203" s="311" t="str">
        <f t="shared" si="97"/>
        <v/>
      </c>
      <c r="AO203" s="311" t="str">
        <f t="shared" si="97"/>
        <v/>
      </c>
      <c r="AP203" s="311" t="str">
        <f t="shared" si="97"/>
        <v/>
      </c>
      <c r="AQ203" s="311" t="str">
        <f t="shared" si="97"/>
        <v/>
      </c>
      <c r="AR203" s="311" t="str">
        <f t="shared" si="98"/>
        <v/>
      </c>
      <c r="AS203" s="311" t="str">
        <f t="shared" si="98"/>
        <v/>
      </c>
      <c r="AT203" s="311" t="str">
        <f t="shared" si="98"/>
        <v/>
      </c>
      <c r="AU203" s="311" t="str">
        <f t="shared" si="98"/>
        <v/>
      </c>
      <c r="AV203" s="311" t="str">
        <f t="shared" si="98"/>
        <v/>
      </c>
      <c r="AW203" s="311" t="str">
        <f t="shared" si="98"/>
        <v/>
      </c>
      <c r="AX203" s="311" t="str">
        <f t="shared" si="98"/>
        <v/>
      </c>
      <c r="AY203" s="311" t="str">
        <f t="shared" si="98"/>
        <v/>
      </c>
      <c r="AZ203" s="311" t="str">
        <f t="shared" si="98"/>
        <v/>
      </c>
      <c r="BA203" s="311" t="str">
        <f t="shared" si="98"/>
        <v/>
      </c>
      <c r="BB203" s="311" t="str">
        <f t="shared" si="99"/>
        <v/>
      </c>
      <c r="BC203" s="311" t="str">
        <f t="shared" si="99"/>
        <v/>
      </c>
      <c r="BD203" s="311" t="str">
        <f t="shared" si="99"/>
        <v/>
      </c>
      <c r="BE203" s="311" t="str">
        <f t="shared" si="99"/>
        <v/>
      </c>
      <c r="BF203" s="311" t="str">
        <f t="shared" si="99"/>
        <v/>
      </c>
      <c r="BG203" s="311" t="str">
        <f t="shared" si="99"/>
        <v/>
      </c>
      <c r="BH203" s="311" t="str">
        <f t="shared" si="99"/>
        <v/>
      </c>
      <c r="BI203" s="311" t="str">
        <f t="shared" si="99"/>
        <v/>
      </c>
      <c r="BJ203" s="311" t="str">
        <f t="shared" si="99"/>
        <v/>
      </c>
      <c r="BK203" s="311" t="str">
        <f t="shared" si="99"/>
        <v/>
      </c>
      <c r="BL203" s="311" t="str">
        <f t="shared" si="99"/>
        <v/>
      </c>
      <c r="BM203" s="311" t="str">
        <f t="shared" si="99"/>
        <v/>
      </c>
    </row>
    <row r="204" spans="1:65" s="253" customFormat="1">
      <c r="A204" s="457"/>
      <c r="B204" s="336">
        <f t="shared" si="87"/>
        <v>2054</v>
      </c>
      <c r="C204" s="339">
        <f t="shared" ca="1" si="86"/>
        <v>0</v>
      </c>
      <c r="D204" s="311" t="str">
        <f t="shared" ref="D204:M213" si="100">IF(D$172="","",IF($B204&gt;$B$18,"",IF(AND($B204&gt;=D$172,$B204-D$172&lt;$B$21),D$173/$B$21,"")))</f>
        <v/>
      </c>
      <c r="E204" s="311" t="str">
        <f t="shared" si="100"/>
        <v/>
      </c>
      <c r="F204" s="311" t="str">
        <f t="shared" si="100"/>
        <v/>
      </c>
      <c r="G204" s="311" t="str">
        <f t="shared" si="100"/>
        <v/>
      </c>
      <c r="H204" s="311" t="str">
        <f t="shared" si="100"/>
        <v/>
      </c>
      <c r="I204" s="311" t="str">
        <f t="shared" si="100"/>
        <v/>
      </c>
      <c r="J204" s="311" t="str">
        <f t="shared" si="100"/>
        <v/>
      </c>
      <c r="K204" s="311" t="str">
        <f t="shared" si="100"/>
        <v/>
      </c>
      <c r="L204" s="311" t="str">
        <f t="shared" si="100"/>
        <v/>
      </c>
      <c r="M204" s="311" t="str">
        <f t="shared" si="100"/>
        <v/>
      </c>
      <c r="N204" s="311" t="str">
        <f t="shared" ref="N204:W213" si="101">IF(N$172="","",IF($B204&gt;$B$18,"",IF(AND($B204&gt;=N$172,$B204-N$172&lt;$B$21),N$173/$B$21,"")))</f>
        <v/>
      </c>
      <c r="O204" s="311" t="str">
        <f t="shared" si="101"/>
        <v/>
      </c>
      <c r="P204" s="311" t="str">
        <f t="shared" si="101"/>
        <v/>
      </c>
      <c r="Q204" s="311" t="str">
        <f t="shared" si="101"/>
        <v/>
      </c>
      <c r="R204" s="311" t="str">
        <f t="shared" si="101"/>
        <v/>
      </c>
      <c r="S204" s="311" t="str">
        <f t="shared" si="101"/>
        <v/>
      </c>
      <c r="T204" s="311">
        <f t="shared" si="101"/>
        <v>0</v>
      </c>
      <c r="U204" s="311">
        <f t="shared" si="101"/>
        <v>0</v>
      </c>
      <c r="V204" s="311">
        <f t="shared" si="101"/>
        <v>0</v>
      </c>
      <c r="W204" s="311">
        <f t="shared" si="101"/>
        <v>0</v>
      </c>
      <c r="X204" s="311">
        <f t="shared" ref="X204:AG213" si="102">IF(X$172="","",IF($B204&gt;$B$18,"",IF(AND($B204&gt;=X$172,$B204-X$172&lt;$B$21),X$173/$B$21,"")))</f>
        <v>0</v>
      </c>
      <c r="Y204" s="311">
        <f t="shared" si="102"/>
        <v>0</v>
      </c>
      <c r="Z204" s="311">
        <f t="shared" si="102"/>
        <v>0</v>
      </c>
      <c r="AA204" s="311">
        <f t="shared" si="102"/>
        <v>0</v>
      </c>
      <c r="AB204" s="311">
        <f t="shared" si="102"/>
        <v>0</v>
      </c>
      <c r="AC204" s="311">
        <f t="shared" si="102"/>
        <v>0</v>
      </c>
      <c r="AD204" s="311">
        <f t="shared" si="102"/>
        <v>0</v>
      </c>
      <c r="AE204" s="311">
        <f t="shared" si="102"/>
        <v>0</v>
      </c>
      <c r="AF204" s="311">
        <f t="shared" si="102"/>
        <v>0</v>
      </c>
      <c r="AG204" s="311">
        <f t="shared" si="102"/>
        <v>0</v>
      </c>
      <c r="AH204" s="311">
        <f t="shared" ref="AH204:AQ213" si="103">IF(AH$172="","",IF($B204&gt;$B$18,"",IF(AND($B204&gt;=AH$172,$B204-AH$172&lt;$B$21),AH$173/$B$21,"")))</f>
        <v>0</v>
      </c>
      <c r="AI204" s="311" t="str">
        <f t="shared" si="103"/>
        <v/>
      </c>
      <c r="AJ204" s="311" t="str">
        <f t="shared" si="103"/>
        <v/>
      </c>
      <c r="AK204" s="311" t="str">
        <f t="shared" si="103"/>
        <v/>
      </c>
      <c r="AL204" s="311" t="str">
        <f t="shared" si="103"/>
        <v/>
      </c>
      <c r="AM204" s="311" t="str">
        <f t="shared" si="103"/>
        <v/>
      </c>
      <c r="AN204" s="311" t="str">
        <f t="shared" si="103"/>
        <v/>
      </c>
      <c r="AO204" s="311" t="str">
        <f t="shared" si="103"/>
        <v/>
      </c>
      <c r="AP204" s="311" t="str">
        <f t="shared" si="103"/>
        <v/>
      </c>
      <c r="AQ204" s="311" t="str">
        <f t="shared" si="103"/>
        <v/>
      </c>
      <c r="AR204" s="311" t="str">
        <f t="shared" ref="AR204:BA213" si="104">IF(AR$172="","",IF($B204&gt;$B$18,"",IF(AND($B204&gt;=AR$172,$B204-AR$172&lt;$B$21),AR$173/$B$21,"")))</f>
        <v/>
      </c>
      <c r="AS204" s="311" t="str">
        <f t="shared" si="104"/>
        <v/>
      </c>
      <c r="AT204" s="311" t="str">
        <f t="shared" si="104"/>
        <v/>
      </c>
      <c r="AU204" s="311" t="str">
        <f t="shared" si="104"/>
        <v/>
      </c>
      <c r="AV204" s="311" t="str">
        <f t="shared" si="104"/>
        <v/>
      </c>
      <c r="AW204" s="311" t="str">
        <f t="shared" si="104"/>
        <v/>
      </c>
      <c r="AX204" s="311" t="str">
        <f t="shared" si="104"/>
        <v/>
      </c>
      <c r="AY204" s="311" t="str">
        <f t="shared" si="104"/>
        <v/>
      </c>
      <c r="AZ204" s="311" t="str">
        <f t="shared" si="104"/>
        <v/>
      </c>
      <c r="BA204" s="311" t="str">
        <f t="shared" si="104"/>
        <v/>
      </c>
      <c r="BB204" s="311" t="str">
        <f t="shared" ref="BB204:BM213" si="105">IF(BB$172="","",IF($B204&gt;$B$18,"",IF(AND($B204&gt;=BB$172,$B204-BB$172&lt;$B$21),BB$173/$B$21,"")))</f>
        <v/>
      </c>
      <c r="BC204" s="311" t="str">
        <f t="shared" si="105"/>
        <v/>
      </c>
      <c r="BD204" s="311" t="str">
        <f t="shared" si="105"/>
        <v/>
      </c>
      <c r="BE204" s="311" t="str">
        <f t="shared" si="105"/>
        <v/>
      </c>
      <c r="BF204" s="311" t="str">
        <f t="shared" si="105"/>
        <v/>
      </c>
      <c r="BG204" s="311" t="str">
        <f t="shared" si="105"/>
        <v/>
      </c>
      <c r="BH204" s="311" t="str">
        <f t="shared" si="105"/>
        <v/>
      </c>
      <c r="BI204" s="311" t="str">
        <f t="shared" si="105"/>
        <v/>
      </c>
      <c r="BJ204" s="311" t="str">
        <f t="shared" si="105"/>
        <v/>
      </c>
      <c r="BK204" s="311" t="str">
        <f t="shared" si="105"/>
        <v/>
      </c>
      <c r="BL204" s="311" t="str">
        <f t="shared" si="105"/>
        <v/>
      </c>
      <c r="BM204" s="311" t="str">
        <f t="shared" si="105"/>
        <v/>
      </c>
    </row>
    <row r="205" spans="1:65" s="253" customFormat="1">
      <c r="A205" s="457"/>
      <c r="B205" s="336">
        <f t="shared" si="87"/>
        <v>2055</v>
      </c>
      <c r="C205" s="339">
        <f t="shared" ca="1" si="86"/>
        <v>0</v>
      </c>
      <c r="D205" s="311" t="str">
        <f t="shared" si="100"/>
        <v/>
      </c>
      <c r="E205" s="311" t="str">
        <f t="shared" si="100"/>
        <v/>
      </c>
      <c r="F205" s="311" t="str">
        <f t="shared" si="100"/>
        <v/>
      </c>
      <c r="G205" s="311" t="str">
        <f t="shared" si="100"/>
        <v/>
      </c>
      <c r="H205" s="311" t="str">
        <f t="shared" si="100"/>
        <v/>
      </c>
      <c r="I205" s="311" t="str">
        <f t="shared" si="100"/>
        <v/>
      </c>
      <c r="J205" s="311" t="str">
        <f t="shared" si="100"/>
        <v/>
      </c>
      <c r="K205" s="311" t="str">
        <f t="shared" si="100"/>
        <v/>
      </c>
      <c r="L205" s="311" t="str">
        <f t="shared" si="100"/>
        <v/>
      </c>
      <c r="M205" s="311" t="str">
        <f t="shared" si="100"/>
        <v/>
      </c>
      <c r="N205" s="311" t="str">
        <f t="shared" si="101"/>
        <v/>
      </c>
      <c r="O205" s="311" t="str">
        <f t="shared" si="101"/>
        <v/>
      </c>
      <c r="P205" s="311" t="str">
        <f t="shared" si="101"/>
        <v/>
      </c>
      <c r="Q205" s="311" t="str">
        <f t="shared" si="101"/>
        <v/>
      </c>
      <c r="R205" s="311" t="str">
        <f t="shared" si="101"/>
        <v/>
      </c>
      <c r="S205" s="311" t="str">
        <f t="shared" si="101"/>
        <v/>
      </c>
      <c r="T205" s="311" t="str">
        <f t="shared" si="101"/>
        <v/>
      </c>
      <c r="U205" s="311">
        <f t="shared" si="101"/>
        <v>0</v>
      </c>
      <c r="V205" s="311">
        <f t="shared" si="101"/>
        <v>0</v>
      </c>
      <c r="W205" s="311">
        <f t="shared" si="101"/>
        <v>0</v>
      </c>
      <c r="X205" s="311">
        <f t="shared" si="102"/>
        <v>0</v>
      </c>
      <c r="Y205" s="311">
        <f t="shared" si="102"/>
        <v>0</v>
      </c>
      <c r="Z205" s="311">
        <f t="shared" si="102"/>
        <v>0</v>
      </c>
      <c r="AA205" s="311">
        <f t="shared" si="102"/>
        <v>0</v>
      </c>
      <c r="AB205" s="311">
        <f t="shared" si="102"/>
        <v>0</v>
      </c>
      <c r="AC205" s="311">
        <f t="shared" si="102"/>
        <v>0</v>
      </c>
      <c r="AD205" s="311">
        <f t="shared" si="102"/>
        <v>0</v>
      </c>
      <c r="AE205" s="311">
        <f t="shared" si="102"/>
        <v>0</v>
      </c>
      <c r="AF205" s="311">
        <f t="shared" si="102"/>
        <v>0</v>
      </c>
      <c r="AG205" s="311">
        <f t="shared" si="102"/>
        <v>0</v>
      </c>
      <c r="AH205" s="311">
        <f t="shared" si="103"/>
        <v>0</v>
      </c>
      <c r="AI205" s="311">
        <f t="shared" si="103"/>
        <v>0</v>
      </c>
      <c r="AJ205" s="311" t="str">
        <f t="shared" si="103"/>
        <v/>
      </c>
      <c r="AK205" s="311" t="str">
        <f t="shared" si="103"/>
        <v/>
      </c>
      <c r="AL205" s="311" t="str">
        <f t="shared" si="103"/>
        <v/>
      </c>
      <c r="AM205" s="311" t="str">
        <f t="shared" si="103"/>
        <v/>
      </c>
      <c r="AN205" s="311" t="str">
        <f t="shared" si="103"/>
        <v/>
      </c>
      <c r="AO205" s="311" t="str">
        <f t="shared" si="103"/>
        <v/>
      </c>
      <c r="AP205" s="311" t="str">
        <f t="shared" si="103"/>
        <v/>
      </c>
      <c r="AQ205" s="311" t="str">
        <f t="shared" si="103"/>
        <v/>
      </c>
      <c r="AR205" s="311" t="str">
        <f t="shared" si="104"/>
        <v/>
      </c>
      <c r="AS205" s="311" t="str">
        <f t="shared" si="104"/>
        <v/>
      </c>
      <c r="AT205" s="311" t="str">
        <f t="shared" si="104"/>
        <v/>
      </c>
      <c r="AU205" s="311" t="str">
        <f t="shared" si="104"/>
        <v/>
      </c>
      <c r="AV205" s="311" t="str">
        <f t="shared" si="104"/>
        <v/>
      </c>
      <c r="AW205" s="311" t="str">
        <f t="shared" si="104"/>
        <v/>
      </c>
      <c r="AX205" s="311" t="str">
        <f t="shared" si="104"/>
        <v/>
      </c>
      <c r="AY205" s="311" t="str">
        <f t="shared" si="104"/>
        <v/>
      </c>
      <c r="AZ205" s="311" t="str">
        <f t="shared" si="104"/>
        <v/>
      </c>
      <c r="BA205" s="311" t="str">
        <f t="shared" si="104"/>
        <v/>
      </c>
      <c r="BB205" s="311" t="str">
        <f t="shared" si="105"/>
        <v/>
      </c>
      <c r="BC205" s="311" t="str">
        <f t="shared" si="105"/>
        <v/>
      </c>
      <c r="BD205" s="311" t="str">
        <f t="shared" si="105"/>
        <v/>
      </c>
      <c r="BE205" s="311" t="str">
        <f t="shared" si="105"/>
        <v/>
      </c>
      <c r="BF205" s="311" t="str">
        <f t="shared" si="105"/>
        <v/>
      </c>
      <c r="BG205" s="311" t="str">
        <f t="shared" si="105"/>
        <v/>
      </c>
      <c r="BH205" s="311" t="str">
        <f t="shared" si="105"/>
        <v/>
      </c>
      <c r="BI205" s="311" t="str">
        <f t="shared" si="105"/>
        <v/>
      </c>
      <c r="BJ205" s="311" t="str">
        <f t="shared" si="105"/>
        <v/>
      </c>
      <c r="BK205" s="311" t="str">
        <f t="shared" si="105"/>
        <v/>
      </c>
      <c r="BL205" s="311" t="str">
        <f t="shared" si="105"/>
        <v/>
      </c>
      <c r="BM205" s="311" t="str">
        <f t="shared" si="105"/>
        <v/>
      </c>
    </row>
    <row r="206" spans="1:65" s="253" customFormat="1">
      <c r="A206" s="457"/>
      <c r="B206" s="336">
        <f t="shared" si="87"/>
        <v>2056</v>
      </c>
      <c r="C206" s="339">
        <f t="shared" ca="1" si="86"/>
        <v>0</v>
      </c>
      <c r="D206" s="311" t="str">
        <f t="shared" si="100"/>
        <v/>
      </c>
      <c r="E206" s="311" t="str">
        <f t="shared" si="100"/>
        <v/>
      </c>
      <c r="F206" s="311" t="str">
        <f t="shared" si="100"/>
        <v/>
      </c>
      <c r="G206" s="311" t="str">
        <f t="shared" si="100"/>
        <v/>
      </c>
      <c r="H206" s="311" t="str">
        <f t="shared" si="100"/>
        <v/>
      </c>
      <c r="I206" s="311" t="str">
        <f t="shared" si="100"/>
        <v/>
      </c>
      <c r="J206" s="311" t="str">
        <f t="shared" si="100"/>
        <v/>
      </c>
      <c r="K206" s="311" t="str">
        <f t="shared" si="100"/>
        <v/>
      </c>
      <c r="L206" s="311" t="str">
        <f t="shared" si="100"/>
        <v/>
      </c>
      <c r="M206" s="311" t="str">
        <f t="shared" si="100"/>
        <v/>
      </c>
      <c r="N206" s="311" t="str">
        <f t="shared" si="101"/>
        <v/>
      </c>
      <c r="O206" s="311" t="str">
        <f t="shared" si="101"/>
        <v/>
      </c>
      <c r="P206" s="311" t="str">
        <f t="shared" si="101"/>
        <v/>
      </c>
      <c r="Q206" s="311" t="str">
        <f t="shared" si="101"/>
        <v/>
      </c>
      <c r="R206" s="311" t="str">
        <f t="shared" si="101"/>
        <v/>
      </c>
      <c r="S206" s="311" t="str">
        <f t="shared" si="101"/>
        <v/>
      </c>
      <c r="T206" s="311" t="str">
        <f t="shared" si="101"/>
        <v/>
      </c>
      <c r="U206" s="311" t="str">
        <f t="shared" si="101"/>
        <v/>
      </c>
      <c r="V206" s="311">
        <f t="shared" si="101"/>
        <v>0</v>
      </c>
      <c r="W206" s="311">
        <f t="shared" si="101"/>
        <v>0</v>
      </c>
      <c r="X206" s="311">
        <f t="shared" si="102"/>
        <v>0</v>
      </c>
      <c r="Y206" s="311">
        <f t="shared" si="102"/>
        <v>0</v>
      </c>
      <c r="Z206" s="311">
        <f t="shared" si="102"/>
        <v>0</v>
      </c>
      <c r="AA206" s="311">
        <f t="shared" si="102"/>
        <v>0</v>
      </c>
      <c r="AB206" s="311">
        <f t="shared" si="102"/>
        <v>0</v>
      </c>
      <c r="AC206" s="311">
        <f t="shared" si="102"/>
        <v>0</v>
      </c>
      <c r="AD206" s="311">
        <f t="shared" si="102"/>
        <v>0</v>
      </c>
      <c r="AE206" s="311">
        <f t="shared" si="102"/>
        <v>0</v>
      </c>
      <c r="AF206" s="311">
        <f t="shared" si="102"/>
        <v>0</v>
      </c>
      <c r="AG206" s="311">
        <f t="shared" si="102"/>
        <v>0</v>
      </c>
      <c r="AH206" s="311">
        <f t="shared" si="103"/>
        <v>0</v>
      </c>
      <c r="AI206" s="311">
        <f t="shared" si="103"/>
        <v>0</v>
      </c>
      <c r="AJ206" s="311">
        <f t="shared" si="103"/>
        <v>0</v>
      </c>
      <c r="AK206" s="311" t="str">
        <f t="shared" si="103"/>
        <v/>
      </c>
      <c r="AL206" s="311" t="str">
        <f t="shared" si="103"/>
        <v/>
      </c>
      <c r="AM206" s="311" t="str">
        <f t="shared" si="103"/>
        <v/>
      </c>
      <c r="AN206" s="311" t="str">
        <f t="shared" si="103"/>
        <v/>
      </c>
      <c r="AO206" s="311" t="str">
        <f t="shared" si="103"/>
        <v/>
      </c>
      <c r="AP206" s="311" t="str">
        <f t="shared" si="103"/>
        <v/>
      </c>
      <c r="AQ206" s="311" t="str">
        <f t="shared" si="103"/>
        <v/>
      </c>
      <c r="AR206" s="311" t="str">
        <f t="shared" si="104"/>
        <v/>
      </c>
      <c r="AS206" s="311" t="str">
        <f t="shared" si="104"/>
        <v/>
      </c>
      <c r="AT206" s="311" t="str">
        <f t="shared" si="104"/>
        <v/>
      </c>
      <c r="AU206" s="311" t="str">
        <f t="shared" si="104"/>
        <v/>
      </c>
      <c r="AV206" s="311" t="str">
        <f t="shared" si="104"/>
        <v/>
      </c>
      <c r="AW206" s="311" t="str">
        <f t="shared" si="104"/>
        <v/>
      </c>
      <c r="AX206" s="311" t="str">
        <f t="shared" si="104"/>
        <v/>
      </c>
      <c r="AY206" s="311" t="str">
        <f t="shared" si="104"/>
        <v/>
      </c>
      <c r="AZ206" s="311" t="str">
        <f t="shared" si="104"/>
        <v/>
      </c>
      <c r="BA206" s="311" t="str">
        <f t="shared" si="104"/>
        <v/>
      </c>
      <c r="BB206" s="311" t="str">
        <f t="shared" si="105"/>
        <v/>
      </c>
      <c r="BC206" s="311" t="str">
        <f t="shared" si="105"/>
        <v/>
      </c>
      <c r="BD206" s="311" t="str">
        <f t="shared" si="105"/>
        <v/>
      </c>
      <c r="BE206" s="311" t="str">
        <f t="shared" si="105"/>
        <v/>
      </c>
      <c r="BF206" s="311" t="str">
        <f t="shared" si="105"/>
        <v/>
      </c>
      <c r="BG206" s="311" t="str">
        <f t="shared" si="105"/>
        <v/>
      </c>
      <c r="BH206" s="311" t="str">
        <f t="shared" si="105"/>
        <v/>
      </c>
      <c r="BI206" s="311" t="str">
        <f t="shared" si="105"/>
        <v/>
      </c>
      <c r="BJ206" s="311" t="str">
        <f t="shared" si="105"/>
        <v/>
      </c>
      <c r="BK206" s="311" t="str">
        <f t="shared" si="105"/>
        <v/>
      </c>
      <c r="BL206" s="311" t="str">
        <f t="shared" si="105"/>
        <v/>
      </c>
      <c r="BM206" s="311" t="str">
        <f t="shared" si="105"/>
        <v/>
      </c>
    </row>
    <row r="207" spans="1:65" s="253" customFormat="1">
      <c r="A207" s="457"/>
      <c r="B207" s="336">
        <f t="shared" si="87"/>
        <v>2057</v>
      </c>
      <c r="C207" s="339">
        <f t="shared" ca="1" si="86"/>
        <v>0</v>
      </c>
      <c r="D207" s="311" t="str">
        <f t="shared" si="100"/>
        <v/>
      </c>
      <c r="E207" s="311" t="str">
        <f t="shared" si="100"/>
        <v/>
      </c>
      <c r="F207" s="311" t="str">
        <f t="shared" si="100"/>
        <v/>
      </c>
      <c r="G207" s="311" t="str">
        <f t="shared" si="100"/>
        <v/>
      </c>
      <c r="H207" s="311" t="str">
        <f t="shared" si="100"/>
        <v/>
      </c>
      <c r="I207" s="311" t="str">
        <f t="shared" si="100"/>
        <v/>
      </c>
      <c r="J207" s="311" t="str">
        <f t="shared" si="100"/>
        <v/>
      </c>
      <c r="K207" s="311" t="str">
        <f t="shared" si="100"/>
        <v/>
      </c>
      <c r="L207" s="311" t="str">
        <f t="shared" si="100"/>
        <v/>
      </c>
      <c r="M207" s="311" t="str">
        <f t="shared" si="100"/>
        <v/>
      </c>
      <c r="N207" s="311" t="str">
        <f t="shared" si="101"/>
        <v/>
      </c>
      <c r="O207" s="311" t="str">
        <f t="shared" si="101"/>
        <v/>
      </c>
      <c r="P207" s="311" t="str">
        <f t="shared" si="101"/>
        <v/>
      </c>
      <c r="Q207" s="311" t="str">
        <f t="shared" si="101"/>
        <v/>
      </c>
      <c r="R207" s="311" t="str">
        <f t="shared" si="101"/>
        <v/>
      </c>
      <c r="S207" s="311" t="str">
        <f t="shared" si="101"/>
        <v/>
      </c>
      <c r="T207" s="311" t="str">
        <f t="shared" si="101"/>
        <v/>
      </c>
      <c r="U207" s="311" t="str">
        <f t="shared" si="101"/>
        <v/>
      </c>
      <c r="V207" s="311" t="str">
        <f t="shared" si="101"/>
        <v/>
      </c>
      <c r="W207" s="311">
        <f t="shared" si="101"/>
        <v>0</v>
      </c>
      <c r="X207" s="311">
        <f t="shared" si="102"/>
        <v>0</v>
      </c>
      <c r="Y207" s="311">
        <f t="shared" si="102"/>
        <v>0</v>
      </c>
      <c r="Z207" s="311">
        <f t="shared" si="102"/>
        <v>0</v>
      </c>
      <c r="AA207" s="311">
        <f t="shared" si="102"/>
        <v>0</v>
      </c>
      <c r="AB207" s="311">
        <f t="shared" si="102"/>
        <v>0</v>
      </c>
      <c r="AC207" s="311">
        <f t="shared" si="102"/>
        <v>0</v>
      </c>
      <c r="AD207" s="311">
        <f t="shared" si="102"/>
        <v>0</v>
      </c>
      <c r="AE207" s="311">
        <f t="shared" si="102"/>
        <v>0</v>
      </c>
      <c r="AF207" s="311">
        <f t="shared" si="102"/>
        <v>0</v>
      </c>
      <c r="AG207" s="311">
        <f t="shared" si="102"/>
        <v>0</v>
      </c>
      <c r="AH207" s="311">
        <f t="shared" si="103"/>
        <v>0</v>
      </c>
      <c r="AI207" s="311">
        <f t="shared" si="103"/>
        <v>0</v>
      </c>
      <c r="AJ207" s="311">
        <f t="shared" si="103"/>
        <v>0</v>
      </c>
      <c r="AK207" s="311">
        <f t="shared" si="103"/>
        <v>0</v>
      </c>
      <c r="AL207" s="311" t="str">
        <f t="shared" si="103"/>
        <v/>
      </c>
      <c r="AM207" s="311" t="str">
        <f t="shared" si="103"/>
        <v/>
      </c>
      <c r="AN207" s="311" t="str">
        <f t="shared" si="103"/>
        <v/>
      </c>
      <c r="AO207" s="311" t="str">
        <f t="shared" si="103"/>
        <v/>
      </c>
      <c r="AP207" s="311" t="str">
        <f t="shared" si="103"/>
        <v/>
      </c>
      <c r="AQ207" s="311" t="str">
        <f t="shared" si="103"/>
        <v/>
      </c>
      <c r="AR207" s="311" t="str">
        <f t="shared" si="104"/>
        <v/>
      </c>
      <c r="AS207" s="311" t="str">
        <f t="shared" si="104"/>
        <v/>
      </c>
      <c r="AT207" s="311" t="str">
        <f t="shared" si="104"/>
        <v/>
      </c>
      <c r="AU207" s="311" t="str">
        <f t="shared" si="104"/>
        <v/>
      </c>
      <c r="AV207" s="311" t="str">
        <f t="shared" si="104"/>
        <v/>
      </c>
      <c r="AW207" s="311" t="str">
        <f t="shared" si="104"/>
        <v/>
      </c>
      <c r="AX207" s="311" t="str">
        <f t="shared" si="104"/>
        <v/>
      </c>
      <c r="AY207" s="311" t="str">
        <f t="shared" si="104"/>
        <v/>
      </c>
      <c r="AZ207" s="311" t="str">
        <f t="shared" si="104"/>
        <v/>
      </c>
      <c r="BA207" s="311" t="str">
        <f t="shared" si="104"/>
        <v/>
      </c>
      <c r="BB207" s="311" t="str">
        <f t="shared" si="105"/>
        <v/>
      </c>
      <c r="BC207" s="311" t="str">
        <f t="shared" si="105"/>
        <v/>
      </c>
      <c r="BD207" s="311" t="str">
        <f t="shared" si="105"/>
        <v/>
      </c>
      <c r="BE207" s="311" t="str">
        <f t="shared" si="105"/>
        <v/>
      </c>
      <c r="BF207" s="311" t="str">
        <f t="shared" si="105"/>
        <v/>
      </c>
      <c r="BG207" s="311" t="str">
        <f t="shared" si="105"/>
        <v/>
      </c>
      <c r="BH207" s="311" t="str">
        <f t="shared" si="105"/>
        <v/>
      </c>
      <c r="BI207" s="311" t="str">
        <f t="shared" si="105"/>
        <v/>
      </c>
      <c r="BJ207" s="311" t="str">
        <f t="shared" si="105"/>
        <v/>
      </c>
      <c r="BK207" s="311" t="str">
        <f t="shared" si="105"/>
        <v/>
      </c>
      <c r="BL207" s="311" t="str">
        <f t="shared" si="105"/>
        <v/>
      </c>
      <c r="BM207" s="311" t="str">
        <f t="shared" si="105"/>
        <v/>
      </c>
    </row>
    <row r="208" spans="1:65" s="253" customFormat="1">
      <c r="A208" s="457"/>
      <c r="B208" s="336">
        <f t="shared" si="87"/>
        <v>2058</v>
      </c>
      <c r="C208" s="339">
        <f t="shared" ca="1" si="86"/>
        <v>0</v>
      </c>
      <c r="D208" s="311" t="str">
        <f t="shared" si="100"/>
        <v/>
      </c>
      <c r="E208" s="311" t="str">
        <f t="shared" si="100"/>
        <v/>
      </c>
      <c r="F208" s="311" t="str">
        <f t="shared" si="100"/>
        <v/>
      </c>
      <c r="G208" s="311" t="str">
        <f t="shared" si="100"/>
        <v/>
      </c>
      <c r="H208" s="311" t="str">
        <f t="shared" si="100"/>
        <v/>
      </c>
      <c r="I208" s="311" t="str">
        <f t="shared" si="100"/>
        <v/>
      </c>
      <c r="J208" s="311" t="str">
        <f t="shared" si="100"/>
        <v/>
      </c>
      <c r="K208" s="311" t="str">
        <f t="shared" si="100"/>
        <v/>
      </c>
      <c r="L208" s="311" t="str">
        <f t="shared" si="100"/>
        <v/>
      </c>
      <c r="M208" s="311" t="str">
        <f t="shared" si="100"/>
        <v/>
      </c>
      <c r="N208" s="311" t="str">
        <f t="shared" si="101"/>
        <v/>
      </c>
      <c r="O208" s="311" t="str">
        <f t="shared" si="101"/>
        <v/>
      </c>
      <c r="P208" s="311" t="str">
        <f t="shared" si="101"/>
        <v/>
      </c>
      <c r="Q208" s="311" t="str">
        <f t="shared" si="101"/>
        <v/>
      </c>
      <c r="R208" s="311" t="str">
        <f t="shared" si="101"/>
        <v/>
      </c>
      <c r="S208" s="311" t="str">
        <f t="shared" si="101"/>
        <v/>
      </c>
      <c r="T208" s="311" t="str">
        <f t="shared" si="101"/>
        <v/>
      </c>
      <c r="U208" s="311" t="str">
        <f t="shared" si="101"/>
        <v/>
      </c>
      <c r="V208" s="311" t="str">
        <f t="shared" si="101"/>
        <v/>
      </c>
      <c r="W208" s="311" t="str">
        <f t="shared" si="101"/>
        <v/>
      </c>
      <c r="X208" s="311">
        <f t="shared" si="102"/>
        <v>0</v>
      </c>
      <c r="Y208" s="311">
        <f t="shared" si="102"/>
        <v>0</v>
      </c>
      <c r="Z208" s="311">
        <f t="shared" si="102"/>
        <v>0</v>
      </c>
      <c r="AA208" s="311">
        <f t="shared" si="102"/>
        <v>0</v>
      </c>
      <c r="AB208" s="311">
        <f t="shared" si="102"/>
        <v>0</v>
      </c>
      <c r="AC208" s="311">
        <f t="shared" si="102"/>
        <v>0</v>
      </c>
      <c r="AD208" s="311">
        <f t="shared" si="102"/>
        <v>0</v>
      </c>
      <c r="AE208" s="311">
        <f t="shared" si="102"/>
        <v>0</v>
      </c>
      <c r="AF208" s="311">
        <f t="shared" si="102"/>
        <v>0</v>
      </c>
      <c r="AG208" s="311">
        <f t="shared" si="102"/>
        <v>0</v>
      </c>
      <c r="AH208" s="311">
        <f t="shared" si="103"/>
        <v>0</v>
      </c>
      <c r="AI208" s="311">
        <f t="shared" si="103"/>
        <v>0</v>
      </c>
      <c r="AJ208" s="311">
        <f t="shared" si="103"/>
        <v>0</v>
      </c>
      <c r="AK208" s="311">
        <f t="shared" si="103"/>
        <v>0</v>
      </c>
      <c r="AL208" s="311">
        <f t="shared" si="103"/>
        <v>0</v>
      </c>
      <c r="AM208" s="311" t="str">
        <f t="shared" si="103"/>
        <v/>
      </c>
      <c r="AN208" s="311" t="str">
        <f t="shared" si="103"/>
        <v/>
      </c>
      <c r="AO208" s="311" t="str">
        <f t="shared" si="103"/>
        <v/>
      </c>
      <c r="AP208" s="311" t="str">
        <f t="shared" si="103"/>
        <v/>
      </c>
      <c r="AQ208" s="311" t="str">
        <f t="shared" si="103"/>
        <v/>
      </c>
      <c r="AR208" s="311" t="str">
        <f t="shared" si="104"/>
        <v/>
      </c>
      <c r="AS208" s="311" t="str">
        <f t="shared" si="104"/>
        <v/>
      </c>
      <c r="AT208" s="311" t="str">
        <f t="shared" si="104"/>
        <v/>
      </c>
      <c r="AU208" s="311" t="str">
        <f t="shared" si="104"/>
        <v/>
      </c>
      <c r="AV208" s="311" t="str">
        <f t="shared" si="104"/>
        <v/>
      </c>
      <c r="AW208" s="311" t="str">
        <f t="shared" si="104"/>
        <v/>
      </c>
      <c r="AX208" s="311" t="str">
        <f t="shared" si="104"/>
        <v/>
      </c>
      <c r="AY208" s="311" t="str">
        <f t="shared" si="104"/>
        <v/>
      </c>
      <c r="AZ208" s="311" t="str">
        <f t="shared" si="104"/>
        <v/>
      </c>
      <c r="BA208" s="311" t="str">
        <f t="shared" si="104"/>
        <v/>
      </c>
      <c r="BB208" s="311" t="str">
        <f t="shared" si="105"/>
        <v/>
      </c>
      <c r="BC208" s="311" t="str">
        <f t="shared" si="105"/>
        <v/>
      </c>
      <c r="BD208" s="311" t="str">
        <f t="shared" si="105"/>
        <v/>
      </c>
      <c r="BE208" s="311" t="str">
        <f t="shared" si="105"/>
        <v/>
      </c>
      <c r="BF208" s="311" t="str">
        <f t="shared" si="105"/>
        <v/>
      </c>
      <c r="BG208" s="311" t="str">
        <f t="shared" si="105"/>
        <v/>
      </c>
      <c r="BH208" s="311" t="str">
        <f t="shared" si="105"/>
        <v/>
      </c>
      <c r="BI208" s="311" t="str">
        <f t="shared" si="105"/>
        <v/>
      </c>
      <c r="BJ208" s="311" t="str">
        <f t="shared" si="105"/>
        <v/>
      </c>
      <c r="BK208" s="311" t="str">
        <f t="shared" si="105"/>
        <v/>
      </c>
      <c r="BL208" s="311" t="str">
        <f t="shared" si="105"/>
        <v/>
      </c>
      <c r="BM208" s="311" t="str">
        <f t="shared" si="105"/>
        <v/>
      </c>
    </row>
    <row r="209" spans="1:65" s="253" customFormat="1">
      <c r="A209" s="457"/>
      <c r="B209" s="336">
        <f t="shared" si="87"/>
        <v>2059</v>
      </c>
      <c r="C209" s="339">
        <f t="shared" ca="1" si="86"/>
        <v>0</v>
      </c>
      <c r="D209" s="311" t="str">
        <f t="shared" si="100"/>
        <v/>
      </c>
      <c r="E209" s="311" t="str">
        <f t="shared" si="100"/>
        <v/>
      </c>
      <c r="F209" s="311" t="str">
        <f t="shared" si="100"/>
        <v/>
      </c>
      <c r="G209" s="311" t="str">
        <f t="shared" si="100"/>
        <v/>
      </c>
      <c r="H209" s="311" t="str">
        <f t="shared" si="100"/>
        <v/>
      </c>
      <c r="I209" s="311" t="str">
        <f t="shared" si="100"/>
        <v/>
      </c>
      <c r="J209" s="311" t="str">
        <f t="shared" si="100"/>
        <v/>
      </c>
      <c r="K209" s="311" t="str">
        <f t="shared" si="100"/>
        <v/>
      </c>
      <c r="L209" s="311" t="str">
        <f t="shared" si="100"/>
        <v/>
      </c>
      <c r="M209" s="311" t="str">
        <f t="shared" si="100"/>
        <v/>
      </c>
      <c r="N209" s="311" t="str">
        <f t="shared" si="101"/>
        <v/>
      </c>
      <c r="O209" s="311" t="str">
        <f t="shared" si="101"/>
        <v/>
      </c>
      <c r="P209" s="311" t="str">
        <f t="shared" si="101"/>
        <v/>
      </c>
      <c r="Q209" s="311" t="str">
        <f t="shared" si="101"/>
        <v/>
      </c>
      <c r="R209" s="311" t="str">
        <f t="shared" si="101"/>
        <v/>
      </c>
      <c r="S209" s="311" t="str">
        <f t="shared" si="101"/>
        <v/>
      </c>
      <c r="T209" s="311" t="str">
        <f t="shared" si="101"/>
        <v/>
      </c>
      <c r="U209" s="311" t="str">
        <f t="shared" si="101"/>
        <v/>
      </c>
      <c r="V209" s="311" t="str">
        <f t="shared" si="101"/>
        <v/>
      </c>
      <c r="W209" s="311" t="str">
        <f t="shared" si="101"/>
        <v/>
      </c>
      <c r="X209" s="311" t="str">
        <f t="shared" si="102"/>
        <v/>
      </c>
      <c r="Y209" s="311">
        <f t="shared" si="102"/>
        <v>0</v>
      </c>
      <c r="Z209" s="311">
        <f t="shared" si="102"/>
        <v>0</v>
      </c>
      <c r="AA209" s="311">
        <f t="shared" si="102"/>
        <v>0</v>
      </c>
      <c r="AB209" s="311">
        <f t="shared" si="102"/>
        <v>0</v>
      </c>
      <c r="AC209" s="311">
        <f t="shared" si="102"/>
        <v>0</v>
      </c>
      <c r="AD209" s="311">
        <f t="shared" si="102"/>
        <v>0</v>
      </c>
      <c r="AE209" s="311">
        <f t="shared" si="102"/>
        <v>0</v>
      </c>
      <c r="AF209" s="311">
        <f t="shared" si="102"/>
        <v>0</v>
      </c>
      <c r="AG209" s="311">
        <f t="shared" si="102"/>
        <v>0</v>
      </c>
      <c r="AH209" s="311">
        <f t="shared" si="103"/>
        <v>0</v>
      </c>
      <c r="AI209" s="311">
        <f t="shared" si="103"/>
        <v>0</v>
      </c>
      <c r="AJ209" s="311">
        <f t="shared" si="103"/>
        <v>0</v>
      </c>
      <c r="AK209" s="311">
        <f t="shared" si="103"/>
        <v>0</v>
      </c>
      <c r="AL209" s="311">
        <f t="shared" si="103"/>
        <v>0</v>
      </c>
      <c r="AM209" s="311">
        <f t="shared" si="103"/>
        <v>0</v>
      </c>
      <c r="AN209" s="311" t="str">
        <f t="shared" si="103"/>
        <v/>
      </c>
      <c r="AO209" s="311" t="str">
        <f t="shared" si="103"/>
        <v/>
      </c>
      <c r="AP209" s="311" t="str">
        <f t="shared" si="103"/>
        <v/>
      </c>
      <c r="AQ209" s="311" t="str">
        <f t="shared" si="103"/>
        <v/>
      </c>
      <c r="AR209" s="311" t="str">
        <f t="shared" si="104"/>
        <v/>
      </c>
      <c r="AS209" s="311" t="str">
        <f t="shared" si="104"/>
        <v/>
      </c>
      <c r="AT209" s="311" t="str">
        <f t="shared" si="104"/>
        <v/>
      </c>
      <c r="AU209" s="311" t="str">
        <f t="shared" si="104"/>
        <v/>
      </c>
      <c r="AV209" s="311" t="str">
        <f t="shared" si="104"/>
        <v/>
      </c>
      <c r="AW209" s="311" t="str">
        <f t="shared" si="104"/>
        <v/>
      </c>
      <c r="AX209" s="311" t="str">
        <f t="shared" si="104"/>
        <v/>
      </c>
      <c r="AY209" s="311" t="str">
        <f t="shared" si="104"/>
        <v/>
      </c>
      <c r="AZ209" s="311" t="str">
        <f t="shared" si="104"/>
        <v/>
      </c>
      <c r="BA209" s="311" t="str">
        <f t="shared" si="104"/>
        <v/>
      </c>
      <c r="BB209" s="311" t="str">
        <f t="shared" si="105"/>
        <v/>
      </c>
      <c r="BC209" s="311" t="str">
        <f t="shared" si="105"/>
        <v/>
      </c>
      <c r="BD209" s="311" t="str">
        <f t="shared" si="105"/>
        <v/>
      </c>
      <c r="BE209" s="311" t="str">
        <f t="shared" si="105"/>
        <v/>
      </c>
      <c r="BF209" s="311" t="str">
        <f t="shared" si="105"/>
        <v/>
      </c>
      <c r="BG209" s="311" t="str">
        <f t="shared" si="105"/>
        <v/>
      </c>
      <c r="BH209" s="311" t="str">
        <f t="shared" si="105"/>
        <v/>
      </c>
      <c r="BI209" s="311" t="str">
        <f t="shared" si="105"/>
        <v/>
      </c>
      <c r="BJ209" s="311" t="str">
        <f t="shared" si="105"/>
        <v/>
      </c>
      <c r="BK209" s="311" t="str">
        <f t="shared" si="105"/>
        <v/>
      </c>
      <c r="BL209" s="311" t="str">
        <f t="shared" si="105"/>
        <v/>
      </c>
      <c r="BM209" s="311" t="str">
        <f t="shared" si="105"/>
        <v/>
      </c>
    </row>
    <row r="210" spans="1:65" s="253" customFormat="1">
      <c r="A210" s="457"/>
      <c r="B210" s="336">
        <f t="shared" si="87"/>
        <v>2060</v>
      </c>
      <c r="C210" s="339">
        <f t="shared" ca="1" si="86"/>
        <v>0</v>
      </c>
      <c r="D210" s="311" t="str">
        <f t="shared" si="100"/>
        <v/>
      </c>
      <c r="E210" s="311" t="str">
        <f t="shared" si="100"/>
        <v/>
      </c>
      <c r="F210" s="311" t="str">
        <f t="shared" si="100"/>
        <v/>
      </c>
      <c r="G210" s="311" t="str">
        <f t="shared" si="100"/>
        <v/>
      </c>
      <c r="H210" s="311" t="str">
        <f t="shared" si="100"/>
        <v/>
      </c>
      <c r="I210" s="311" t="str">
        <f t="shared" si="100"/>
        <v/>
      </c>
      <c r="J210" s="311" t="str">
        <f t="shared" si="100"/>
        <v/>
      </c>
      <c r="K210" s="311" t="str">
        <f t="shared" si="100"/>
        <v/>
      </c>
      <c r="L210" s="311" t="str">
        <f t="shared" si="100"/>
        <v/>
      </c>
      <c r="M210" s="311" t="str">
        <f t="shared" si="100"/>
        <v/>
      </c>
      <c r="N210" s="311" t="str">
        <f t="shared" si="101"/>
        <v/>
      </c>
      <c r="O210" s="311" t="str">
        <f t="shared" si="101"/>
        <v/>
      </c>
      <c r="P210" s="311" t="str">
        <f t="shared" si="101"/>
        <v/>
      </c>
      <c r="Q210" s="311" t="str">
        <f t="shared" si="101"/>
        <v/>
      </c>
      <c r="R210" s="311" t="str">
        <f t="shared" si="101"/>
        <v/>
      </c>
      <c r="S210" s="311" t="str">
        <f t="shared" si="101"/>
        <v/>
      </c>
      <c r="T210" s="311" t="str">
        <f t="shared" si="101"/>
        <v/>
      </c>
      <c r="U210" s="311" t="str">
        <f t="shared" si="101"/>
        <v/>
      </c>
      <c r="V210" s="311" t="str">
        <f t="shared" si="101"/>
        <v/>
      </c>
      <c r="W210" s="311" t="str">
        <f t="shared" si="101"/>
        <v/>
      </c>
      <c r="X210" s="311" t="str">
        <f t="shared" si="102"/>
        <v/>
      </c>
      <c r="Y210" s="311" t="str">
        <f t="shared" si="102"/>
        <v/>
      </c>
      <c r="Z210" s="311">
        <f t="shared" si="102"/>
        <v>0</v>
      </c>
      <c r="AA210" s="311">
        <f t="shared" si="102"/>
        <v>0</v>
      </c>
      <c r="AB210" s="311">
        <f t="shared" si="102"/>
        <v>0</v>
      </c>
      <c r="AC210" s="311">
        <f t="shared" si="102"/>
        <v>0</v>
      </c>
      <c r="AD210" s="311">
        <f t="shared" si="102"/>
        <v>0</v>
      </c>
      <c r="AE210" s="311">
        <f t="shared" si="102"/>
        <v>0</v>
      </c>
      <c r="AF210" s="311">
        <f t="shared" si="102"/>
        <v>0</v>
      </c>
      <c r="AG210" s="311">
        <f t="shared" si="102"/>
        <v>0</v>
      </c>
      <c r="AH210" s="311">
        <f t="shared" si="103"/>
        <v>0</v>
      </c>
      <c r="AI210" s="311">
        <f t="shared" si="103"/>
        <v>0</v>
      </c>
      <c r="AJ210" s="311">
        <f t="shared" si="103"/>
        <v>0</v>
      </c>
      <c r="AK210" s="311">
        <f t="shared" si="103"/>
        <v>0</v>
      </c>
      <c r="AL210" s="311">
        <f t="shared" si="103"/>
        <v>0</v>
      </c>
      <c r="AM210" s="311">
        <f t="shared" si="103"/>
        <v>0</v>
      </c>
      <c r="AN210" s="311">
        <f t="shared" si="103"/>
        <v>0</v>
      </c>
      <c r="AO210" s="311" t="str">
        <f t="shared" si="103"/>
        <v/>
      </c>
      <c r="AP210" s="311" t="str">
        <f t="shared" si="103"/>
        <v/>
      </c>
      <c r="AQ210" s="311" t="str">
        <f t="shared" si="103"/>
        <v/>
      </c>
      <c r="AR210" s="311" t="str">
        <f t="shared" si="104"/>
        <v/>
      </c>
      <c r="AS210" s="311" t="str">
        <f t="shared" si="104"/>
        <v/>
      </c>
      <c r="AT210" s="311" t="str">
        <f t="shared" si="104"/>
        <v/>
      </c>
      <c r="AU210" s="311" t="str">
        <f t="shared" si="104"/>
        <v/>
      </c>
      <c r="AV210" s="311" t="str">
        <f t="shared" si="104"/>
        <v/>
      </c>
      <c r="AW210" s="311" t="str">
        <f t="shared" si="104"/>
        <v/>
      </c>
      <c r="AX210" s="311" t="str">
        <f t="shared" si="104"/>
        <v/>
      </c>
      <c r="AY210" s="311" t="str">
        <f t="shared" si="104"/>
        <v/>
      </c>
      <c r="AZ210" s="311" t="str">
        <f t="shared" si="104"/>
        <v/>
      </c>
      <c r="BA210" s="311" t="str">
        <f t="shared" si="104"/>
        <v/>
      </c>
      <c r="BB210" s="311" t="str">
        <f t="shared" si="105"/>
        <v/>
      </c>
      <c r="BC210" s="311" t="str">
        <f t="shared" si="105"/>
        <v/>
      </c>
      <c r="BD210" s="311" t="str">
        <f t="shared" si="105"/>
        <v/>
      </c>
      <c r="BE210" s="311" t="str">
        <f t="shared" si="105"/>
        <v/>
      </c>
      <c r="BF210" s="311" t="str">
        <f t="shared" si="105"/>
        <v/>
      </c>
      <c r="BG210" s="311" t="str">
        <f t="shared" si="105"/>
        <v/>
      </c>
      <c r="BH210" s="311" t="str">
        <f t="shared" si="105"/>
        <v/>
      </c>
      <c r="BI210" s="311" t="str">
        <f t="shared" si="105"/>
        <v/>
      </c>
      <c r="BJ210" s="311" t="str">
        <f t="shared" si="105"/>
        <v/>
      </c>
      <c r="BK210" s="311" t="str">
        <f t="shared" si="105"/>
        <v/>
      </c>
      <c r="BL210" s="311" t="str">
        <f t="shared" si="105"/>
        <v/>
      </c>
      <c r="BM210" s="311" t="str">
        <f t="shared" si="105"/>
        <v/>
      </c>
    </row>
    <row r="211" spans="1:65" s="253" customFormat="1">
      <c r="A211" s="457"/>
      <c r="B211" s="336">
        <f t="shared" si="87"/>
        <v>2061</v>
      </c>
      <c r="C211" s="339">
        <f t="shared" ca="1" si="86"/>
        <v>0</v>
      </c>
      <c r="D211" s="311" t="str">
        <f t="shared" si="100"/>
        <v/>
      </c>
      <c r="E211" s="311" t="str">
        <f t="shared" si="100"/>
        <v/>
      </c>
      <c r="F211" s="311" t="str">
        <f t="shared" si="100"/>
        <v/>
      </c>
      <c r="G211" s="311" t="str">
        <f t="shared" si="100"/>
        <v/>
      </c>
      <c r="H211" s="311" t="str">
        <f t="shared" si="100"/>
        <v/>
      </c>
      <c r="I211" s="311" t="str">
        <f t="shared" si="100"/>
        <v/>
      </c>
      <c r="J211" s="311" t="str">
        <f t="shared" si="100"/>
        <v/>
      </c>
      <c r="K211" s="311" t="str">
        <f t="shared" si="100"/>
        <v/>
      </c>
      <c r="L211" s="311" t="str">
        <f t="shared" si="100"/>
        <v/>
      </c>
      <c r="M211" s="311" t="str">
        <f t="shared" si="100"/>
        <v/>
      </c>
      <c r="N211" s="311" t="str">
        <f t="shared" si="101"/>
        <v/>
      </c>
      <c r="O211" s="311" t="str">
        <f t="shared" si="101"/>
        <v/>
      </c>
      <c r="P211" s="311" t="str">
        <f t="shared" si="101"/>
        <v/>
      </c>
      <c r="Q211" s="311" t="str">
        <f t="shared" si="101"/>
        <v/>
      </c>
      <c r="R211" s="311" t="str">
        <f t="shared" si="101"/>
        <v/>
      </c>
      <c r="S211" s="311" t="str">
        <f t="shared" si="101"/>
        <v/>
      </c>
      <c r="T211" s="311" t="str">
        <f t="shared" si="101"/>
        <v/>
      </c>
      <c r="U211" s="311" t="str">
        <f t="shared" si="101"/>
        <v/>
      </c>
      <c r="V211" s="311" t="str">
        <f t="shared" si="101"/>
        <v/>
      </c>
      <c r="W211" s="311" t="str">
        <f t="shared" si="101"/>
        <v/>
      </c>
      <c r="X211" s="311" t="str">
        <f t="shared" si="102"/>
        <v/>
      </c>
      <c r="Y211" s="311" t="str">
        <f t="shared" si="102"/>
        <v/>
      </c>
      <c r="Z211" s="311" t="str">
        <f t="shared" si="102"/>
        <v/>
      </c>
      <c r="AA211" s="311">
        <f t="shared" si="102"/>
        <v>0</v>
      </c>
      <c r="AB211" s="311">
        <f t="shared" si="102"/>
        <v>0</v>
      </c>
      <c r="AC211" s="311">
        <f t="shared" si="102"/>
        <v>0</v>
      </c>
      <c r="AD211" s="311">
        <f t="shared" si="102"/>
        <v>0</v>
      </c>
      <c r="AE211" s="311">
        <f t="shared" si="102"/>
        <v>0</v>
      </c>
      <c r="AF211" s="311">
        <f t="shared" si="102"/>
        <v>0</v>
      </c>
      <c r="AG211" s="311">
        <f t="shared" si="102"/>
        <v>0</v>
      </c>
      <c r="AH211" s="311">
        <f t="shared" si="103"/>
        <v>0</v>
      </c>
      <c r="AI211" s="311">
        <f t="shared" si="103"/>
        <v>0</v>
      </c>
      <c r="AJ211" s="311">
        <f t="shared" si="103"/>
        <v>0</v>
      </c>
      <c r="AK211" s="311">
        <f t="shared" si="103"/>
        <v>0</v>
      </c>
      <c r="AL211" s="311">
        <f t="shared" si="103"/>
        <v>0</v>
      </c>
      <c r="AM211" s="311">
        <f t="shared" si="103"/>
        <v>0</v>
      </c>
      <c r="AN211" s="311">
        <f t="shared" si="103"/>
        <v>0</v>
      </c>
      <c r="AO211" s="311">
        <f t="shared" si="103"/>
        <v>0</v>
      </c>
      <c r="AP211" s="311" t="str">
        <f t="shared" si="103"/>
        <v/>
      </c>
      <c r="AQ211" s="311" t="str">
        <f t="shared" si="103"/>
        <v/>
      </c>
      <c r="AR211" s="311" t="str">
        <f t="shared" si="104"/>
        <v/>
      </c>
      <c r="AS211" s="311" t="str">
        <f t="shared" si="104"/>
        <v/>
      </c>
      <c r="AT211" s="311" t="str">
        <f t="shared" si="104"/>
        <v/>
      </c>
      <c r="AU211" s="311" t="str">
        <f t="shared" si="104"/>
        <v/>
      </c>
      <c r="AV211" s="311" t="str">
        <f t="shared" si="104"/>
        <v/>
      </c>
      <c r="AW211" s="311" t="str">
        <f t="shared" si="104"/>
        <v/>
      </c>
      <c r="AX211" s="311" t="str">
        <f t="shared" si="104"/>
        <v/>
      </c>
      <c r="AY211" s="311" t="str">
        <f t="shared" si="104"/>
        <v/>
      </c>
      <c r="AZ211" s="311" t="str">
        <f t="shared" si="104"/>
        <v/>
      </c>
      <c r="BA211" s="311" t="str">
        <f t="shared" si="104"/>
        <v/>
      </c>
      <c r="BB211" s="311" t="str">
        <f t="shared" si="105"/>
        <v/>
      </c>
      <c r="BC211" s="311" t="str">
        <f t="shared" si="105"/>
        <v/>
      </c>
      <c r="BD211" s="311" t="str">
        <f t="shared" si="105"/>
        <v/>
      </c>
      <c r="BE211" s="311" t="str">
        <f t="shared" si="105"/>
        <v/>
      </c>
      <c r="BF211" s="311" t="str">
        <f t="shared" si="105"/>
        <v/>
      </c>
      <c r="BG211" s="311" t="str">
        <f t="shared" si="105"/>
        <v/>
      </c>
      <c r="BH211" s="311" t="str">
        <f t="shared" si="105"/>
        <v/>
      </c>
      <c r="BI211" s="311" t="str">
        <f t="shared" si="105"/>
        <v/>
      </c>
      <c r="BJ211" s="311" t="str">
        <f t="shared" si="105"/>
        <v/>
      </c>
      <c r="BK211" s="311" t="str">
        <f t="shared" si="105"/>
        <v/>
      </c>
      <c r="BL211" s="311" t="str">
        <f t="shared" si="105"/>
        <v/>
      </c>
      <c r="BM211" s="311" t="str">
        <f t="shared" si="105"/>
        <v/>
      </c>
    </row>
    <row r="212" spans="1:65" s="253" customFormat="1">
      <c r="A212" s="457"/>
      <c r="B212" s="336">
        <f t="shared" si="87"/>
        <v>2062</v>
      </c>
      <c r="C212" s="339">
        <f t="shared" ca="1" si="86"/>
        <v>0</v>
      </c>
      <c r="D212" s="311" t="str">
        <f t="shared" si="100"/>
        <v/>
      </c>
      <c r="E212" s="311" t="str">
        <f t="shared" si="100"/>
        <v/>
      </c>
      <c r="F212" s="311" t="str">
        <f t="shared" si="100"/>
        <v/>
      </c>
      <c r="G212" s="311" t="str">
        <f t="shared" si="100"/>
        <v/>
      </c>
      <c r="H212" s="311" t="str">
        <f t="shared" si="100"/>
        <v/>
      </c>
      <c r="I212" s="311" t="str">
        <f t="shared" si="100"/>
        <v/>
      </c>
      <c r="J212" s="311" t="str">
        <f t="shared" si="100"/>
        <v/>
      </c>
      <c r="K212" s="311" t="str">
        <f t="shared" si="100"/>
        <v/>
      </c>
      <c r="L212" s="311" t="str">
        <f t="shared" si="100"/>
        <v/>
      </c>
      <c r="M212" s="311" t="str">
        <f t="shared" si="100"/>
        <v/>
      </c>
      <c r="N212" s="311" t="str">
        <f t="shared" si="101"/>
        <v/>
      </c>
      <c r="O212" s="311" t="str">
        <f t="shared" si="101"/>
        <v/>
      </c>
      <c r="P212" s="311" t="str">
        <f t="shared" si="101"/>
        <v/>
      </c>
      <c r="Q212" s="311" t="str">
        <f t="shared" si="101"/>
        <v/>
      </c>
      <c r="R212" s="311" t="str">
        <f t="shared" si="101"/>
        <v/>
      </c>
      <c r="S212" s="311" t="str">
        <f t="shared" si="101"/>
        <v/>
      </c>
      <c r="T212" s="311" t="str">
        <f t="shared" si="101"/>
        <v/>
      </c>
      <c r="U212" s="311" t="str">
        <f t="shared" si="101"/>
        <v/>
      </c>
      <c r="V212" s="311" t="str">
        <f t="shared" si="101"/>
        <v/>
      </c>
      <c r="W212" s="311" t="str">
        <f t="shared" si="101"/>
        <v/>
      </c>
      <c r="X212" s="311" t="str">
        <f t="shared" si="102"/>
        <v/>
      </c>
      <c r="Y212" s="311" t="str">
        <f t="shared" si="102"/>
        <v/>
      </c>
      <c r="Z212" s="311" t="str">
        <f t="shared" si="102"/>
        <v/>
      </c>
      <c r="AA212" s="311" t="str">
        <f t="shared" si="102"/>
        <v/>
      </c>
      <c r="AB212" s="311">
        <f t="shared" si="102"/>
        <v>0</v>
      </c>
      <c r="AC212" s="311">
        <f t="shared" si="102"/>
        <v>0</v>
      </c>
      <c r="AD212" s="311">
        <f t="shared" si="102"/>
        <v>0</v>
      </c>
      <c r="AE212" s="311">
        <f t="shared" si="102"/>
        <v>0</v>
      </c>
      <c r="AF212" s="311">
        <f t="shared" si="102"/>
        <v>0</v>
      </c>
      <c r="AG212" s="311">
        <f t="shared" si="102"/>
        <v>0</v>
      </c>
      <c r="AH212" s="311">
        <f t="shared" si="103"/>
        <v>0</v>
      </c>
      <c r="AI212" s="311">
        <f t="shared" si="103"/>
        <v>0</v>
      </c>
      <c r="AJ212" s="311">
        <f t="shared" si="103"/>
        <v>0</v>
      </c>
      <c r="AK212" s="311">
        <f t="shared" si="103"/>
        <v>0</v>
      </c>
      <c r="AL212" s="311">
        <f t="shared" si="103"/>
        <v>0</v>
      </c>
      <c r="AM212" s="311">
        <f t="shared" si="103"/>
        <v>0</v>
      </c>
      <c r="AN212" s="311">
        <f t="shared" si="103"/>
        <v>0</v>
      </c>
      <c r="AO212" s="311">
        <f t="shared" si="103"/>
        <v>0</v>
      </c>
      <c r="AP212" s="311">
        <f t="shared" si="103"/>
        <v>0</v>
      </c>
      <c r="AQ212" s="311" t="str">
        <f t="shared" si="103"/>
        <v/>
      </c>
      <c r="AR212" s="311" t="str">
        <f t="shared" si="104"/>
        <v/>
      </c>
      <c r="AS212" s="311" t="str">
        <f t="shared" si="104"/>
        <v/>
      </c>
      <c r="AT212" s="311" t="str">
        <f t="shared" si="104"/>
        <v/>
      </c>
      <c r="AU212" s="311" t="str">
        <f t="shared" si="104"/>
        <v/>
      </c>
      <c r="AV212" s="311" t="str">
        <f t="shared" si="104"/>
        <v/>
      </c>
      <c r="AW212" s="311" t="str">
        <f t="shared" si="104"/>
        <v/>
      </c>
      <c r="AX212" s="311" t="str">
        <f t="shared" si="104"/>
        <v/>
      </c>
      <c r="AY212" s="311" t="str">
        <f t="shared" si="104"/>
        <v/>
      </c>
      <c r="AZ212" s="311" t="str">
        <f t="shared" si="104"/>
        <v/>
      </c>
      <c r="BA212" s="311" t="str">
        <f t="shared" si="104"/>
        <v/>
      </c>
      <c r="BB212" s="311" t="str">
        <f t="shared" si="105"/>
        <v/>
      </c>
      <c r="BC212" s="311" t="str">
        <f t="shared" si="105"/>
        <v/>
      </c>
      <c r="BD212" s="311" t="str">
        <f t="shared" si="105"/>
        <v/>
      </c>
      <c r="BE212" s="311" t="str">
        <f t="shared" si="105"/>
        <v/>
      </c>
      <c r="BF212" s="311" t="str">
        <f t="shared" si="105"/>
        <v/>
      </c>
      <c r="BG212" s="311" t="str">
        <f t="shared" si="105"/>
        <v/>
      </c>
      <c r="BH212" s="311" t="str">
        <f t="shared" si="105"/>
        <v/>
      </c>
      <c r="BI212" s="311" t="str">
        <f t="shared" si="105"/>
        <v/>
      </c>
      <c r="BJ212" s="311" t="str">
        <f t="shared" si="105"/>
        <v/>
      </c>
      <c r="BK212" s="311" t="str">
        <f t="shared" si="105"/>
        <v/>
      </c>
      <c r="BL212" s="311" t="str">
        <f t="shared" si="105"/>
        <v/>
      </c>
      <c r="BM212" s="311" t="str">
        <f t="shared" si="105"/>
        <v/>
      </c>
    </row>
    <row r="213" spans="1:65" s="253" customFormat="1">
      <c r="A213" s="457"/>
      <c r="B213" s="336">
        <f t="shared" si="87"/>
        <v>2063</v>
      </c>
      <c r="C213" s="339">
        <f t="shared" ca="1" si="86"/>
        <v>0</v>
      </c>
      <c r="D213" s="311" t="str">
        <f t="shared" si="100"/>
        <v/>
      </c>
      <c r="E213" s="311" t="str">
        <f t="shared" si="100"/>
        <v/>
      </c>
      <c r="F213" s="311" t="str">
        <f t="shared" si="100"/>
        <v/>
      </c>
      <c r="G213" s="311" t="str">
        <f t="shared" si="100"/>
        <v/>
      </c>
      <c r="H213" s="311" t="str">
        <f t="shared" si="100"/>
        <v/>
      </c>
      <c r="I213" s="311" t="str">
        <f t="shared" si="100"/>
        <v/>
      </c>
      <c r="J213" s="311" t="str">
        <f t="shared" si="100"/>
        <v/>
      </c>
      <c r="K213" s="311" t="str">
        <f t="shared" si="100"/>
        <v/>
      </c>
      <c r="L213" s="311" t="str">
        <f t="shared" si="100"/>
        <v/>
      </c>
      <c r="M213" s="311" t="str">
        <f t="shared" si="100"/>
        <v/>
      </c>
      <c r="N213" s="311" t="str">
        <f t="shared" si="101"/>
        <v/>
      </c>
      <c r="O213" s="311" t="str">
        <f t="shared" si="101"/>
        <v/>
      </c>
      <c r="P213" s="311" t="str">
        <f t="shared" si="101"/>
        <v/>
      </c>
      <c r="Q213" s="311" t="str">
        <f t="shared" si="101"/>
        <v/>
      </c>
      <c r="R213" s="311" t="str">
        <f t="shared" si="101"/>
        <v/>
      </c>
      <c r="S213" s="311" t="str">
        <f t="shared" si="101"/>
        <v/>
      </c>
      <c r="T213" s="311" t="str">
        <f t="shared" si="101"/>
        <v/>
      </c>
      <c r="U213" s="311" t="str">
        <f t="shared" si="101"/>
        <v/>
      </c>
      <c r="V213" s="311" t="str">
        <f t="shared" si="101"/>
        <v/>
      </c>
      <c r="W213" s="311" t="str">
        <f t="shared" si="101"/>
        <v/>
      </c>
      <c r="X213" s="311" t="str">
        <f t="shared" si="102"/>
        <v/>
      </c>
      <c r="Y213" s="311" t="str">
        <f t="shared" si="102"/>
        <v/>
      </c>
      <c r="Z213" s="311" t="str">
        <f t="shared" si="102"/>
        <v/>
      </c>
      <c r="AA213" s="311" t="str">
        <f t="shared" si="102"/>
        <v/>
      </c>
      <c r="AB213" s="311" t="str">
        <f t="shared" si="102"/>
        <v/>
      </c>
      <c r="AC213" s="311">
        <f t="shared" si="102"/>
        <v>0</v>
      </c>
      <c r="AD213" s="311">
        <f t="shared" si="102"/>
        <v>0</v>
      </c>
      <c r="AE213" s="311">
        <f t="shared" si="102"/>
        <v>0</v>
      </c>
      <c r="AF213" s="311">
        <f t="shared" si="102"/>
        <v>0</v>
      </c>
      <c r="AG213" s="311">
        <f t="shared" si="102"/>
        <v>0</v>
      </c>
      <c r="AH213" s="311">
        <f t="shared" si="103"/>
        <v>0</v>
      </c>
      <c r="AI213" s="311">
        <f t="shared" si="103"/>
        <v>0</v>
      </c>
      <c r="AJ213" s="311">
        <f t="shared" si="103"/>
        <v>0</v>
      </c>
      <c r="AK213" s="311">
        <f t="shared" si="103"/>
        <v>0</v>
      </c>
      <c r="AL213" s="311">
        <f t="shared" si="103"/>
        <v>0</v>
      </c>
      <c r="AM213" s="311">
        <f t="shared" si="103"/>
        <v>0</v>
      </c>
      <c r="AN213" s="311">
        <f t="shared" si="103"/>
        <v>0</v>
      </c>
      <c r="AO213" s="311">
        <f t="shared" si="103"/>
        <v>0</v>
      </c>
      <c r="AP213" s="311">
        <f t="shared" si="103"/>
        <v>0</v>
      </c>
      <c r="AQ213" s="311">
        <f t="shared" si="103"/>
        <v>0</v>
      </c>
      <c r="AR213" s="311" t="str">
        <f t="shared" si="104"/>
        <v/>
      </c>
      <c r="AS213" s="311" t="str">
        <f t="shared" si="104"/>
        <v/>
      </c>
      <c r="AT213" s="311" t="str">
        <f t="shared" si="104"/>
        <v/>
      </c>
      <c r="AU213" s="311" t="str">
        <f t="shared" si="104"/>
        <v/>
      </c>
      <c r="AV213" s="311" t="str">
        <f t="shared" si="104"/>
        <v/>
      </c>
      <c r="AW213" s="311" t="str">
        <f t="shared" si="104"/>
        <v/>
      </c>
      <c r="AX213" s="311" t="str">
        <f t="shared" si="104"/>
        <v/>
      </c>
      <c r="AY213" s="311" t="str">
        <f t="shared" si="104"/>
        <v/>
      </c>
      <c r="AZ213" s="311" t="str">
        <f t="shared" si="104"/>
        <v/>
      </c>
      <c r="BA213" s="311" t="str">
        <f t="shared" si="104"/>
        <v/>
      </c>
      <c r="BB213" s="311" t="str">
        <f t="shared" si="105"/>
        <v/>
      </c>
      <c r="BC213" s="311" t="str">
        <f t="shared" si="105"/>
        <v/>
      </c>
      <c r="BD213" s="311" t="str">
        <f t="shared" si="105"/>
        <v/>
      </c>
      <c r="BE213" s="311" t="str">
        <f t="shared" si="105"/>
        <v/>
      </c>
      <c r="BF213" s="311" t="str">
        <f t="shared" si="105"/>
        <v/>
      </c>
      <c r="BG213" s="311" t="str">
        <f t="shared" si="105"/>
        <v/>
      </c>
      <c r="BH213" s="311" t="str">
        <f t="shared" si="105"/>
        <v/>
      </c>
      <c r="BI213" s="311" t="str">
        <f t="shared" si="105"/>
        <v/>
      </c>
      <c r="BJ213" s="311" t="str">
        <f t="shared" si="105"/>
        <v/>
      </c>
      <c r="BK213" s="311" t="str">
        <f t="shared" si="105"/>
        <v/>
      </c>
      <c r="BL213" s="311" t="str">
        <f t="shared" si="105"/>
        <v/>
      </c>
      <c r="BM213" s="311" t="str">
        <f t="shared" si="105"/>
        <v/>
      </c>
    </row>
    <row r="214" spans="1:65" s="253" customFormat="1">
      <c r="A214" s="457"/>
      <c r="B214" s="336">
        <f t="shared" si="87"/>
        <v>2064</v>
      </c>
      <c r="C214" s="339">
        <f t="shared" ca="1" si="86"/>
        <v>0</v>
      </c>
      <c r="D214" s="311" t="str">
        <f t="shared" ref="D214:M223" si="106">IF(D$172="","",IF($B214&gt;$B$18,"",IF(AND($B214&gt;=D$172,$B214-D$172&lt;$B$21),D$173/$B$21,"")))</f>
        <v/>
      </c>
      <c r="E214" s="311" t="str">
        <f t="shared" si="106"/>
        <v/>
      </c>
      <c r="F214" s="311" t="str">
        <f t="shared" si="106"/>
        <v/>
      </c>
      <c r="G214" s="311" t="str">
        <f t="shared" si="106"/>
        <v/>
      </c>
      <c r="H214" s="311" t="str">
        <f t="shared" si="106"/>
        <v/>
      </c>
      <c r="I214" s="311" t="str">
        <f t="shared" si="106"/>
        <v/>
      </c>
      <c r="J214" s="311" t="str">
        <f t="shared" si="106"/>
        <v/>
      </c>
      <c r="K214" s="311" t="str">
        <f t="shared" si="106"/>
        <v/>
      </c>
      <c r="L214" s="311" t="str">
        <f t="shared" si="106"/>
        <v/>
      </c>
      <c r="M214" s="311" t="str">
        <f t="shared" si="106"/>
        <v/>
      </c>
      <c r="N214" s="311" t="str">
        <f t="shared" ref="N214:W223" si="107">IF(N$172="","",IF($B214&gt;$B$18,"",IF(AND($B214&gt;=N$172,$B214-N$172&lt;$B$21),N$173/$B$21,"")))</f>
        <v/>
      </c>
      <c r="O214" s="311" t="str">
        <f t="shared" si="107"/>
        <v/>
      </c>
      <c r="P214" s="311" t="str">
        <f t="shared" si="107"/>
        <v/>
      </c>
      <c r="Q214" s="311" t="str">
        <f t="shared" si="107"/>
        <v/>
      </c>
      <c r="R214" s="311" t="str">
        <f t="shared" si="107"/>
        <v/>
      </c>
      <c r="S214" s="311" t="str">
        <f t="shared" si="107"/>
        <v/>
      </c>
      <c r="T214" s="311" t="str">
        <f t="shared" si="107"/>
        <v/>
      </c>
      <c r="U214" s="311" t="str">
        <f t="shared" si="107"/>
        <v/>
      </c>
      <c r="V214" s="311" t="str">
        <f t="shared" si="107"/>
        <v/>
      </c>
      <c r="W214" s="311" t="str">
        <f t="shared" si="107"/>
        <v/>
      </c>
      <c r="X214" s="311" t="str">
        <f t="shared" ref="X214:AG223" si="108">IF(X$172="","",IF($B214&gt;$B$18,"",IF(AND($B214&gt;=X$172,$B214-X$172&lt;$B$21),X$173/$B$21,"")))</f>
        <v/>
      </c>
      <c r="Y214" s="311" t="str">
        <f t="shared" si="108"/>
        <v/>
      </c>
      <c r="Z214" s="311" t="str">
        <f t="shared" si="108"/>
        <v/>
      </c>
      <c r="AA214" s="311" t="str">
        <f t="shared" si="108"/>
        <v/>
      </c>
      <c r="AB214" s="311" t="str">
        <f t="shared" si="108"/>
        <v/>
      </c>
      <c r="AC214" s="311" t="str">
        <f t="shared" si="108"/>
        <v/>
      </c>
      <c r="AD214" s="311">
        <f t="shared" si="108"/>
        <v>0</v>
      </c>
      <c r="AE214" s="311">
        <f t="shared" si="108"/>
        <v>0</v>
      </c>
      <c r="AF214" s="311">
        <f t="shared" si="108"/>
        <v>0</v>
      </c>
      <c r="AG214" s="311">
        <f t="shared" si="108"/>
        <v>0</v>
      </c>
      <c r="AH214" s="311">
        <f t="shared" ref="AH214:AQ223" si="109">IF(AH$172="","",IF($B214&gt;$B$18,"",IF(AND($B214&gt;=AH$172,$B214-AH$172&lt;$B$21),AH$173/$B$21,"")))</f>
        <v>0</v>
      </c>
      <c r="AI214" s="311">
        <f t="shared" si="109"/>
        <v>0</v>
      </c>
      <c r="AJ214" s="311">
        <f t="shared" si="109"/>
        <v>0</v>
      </c>
      <c r="AK214" s="311">
        <f t="shared" si="109"/>
        <v>0</v>
      </c>
      <c r="AL214" s="311">
        <f t="shared" si="109"/>
        <v>0</v>
      </c>
      <c r="AM214" s="311">
        <f t="shared" si="109"/>
        <v>0</v>
      </c>
      <c r="AN214" s="311">
        <f t="shared" si="109"/>
        <v>0</v>
      </c>
      <c r="AO214" s="311">
        <f t="shared" si="109"/>
        <v>0</v>
      </c>
      <c r="AP214" s="311">
        <f t="shared" si="109"/>
        <v>0</v>
      </c>
      <c r="AQ214" s="311">
        <f t="shared" si="109"/>
        <v>0</v>
      </c>
      <c r="AR214" s="311">
        <f t="shared" ref="AR214:BA223" si="110">IF(AR$172="","",IF($B214&gt;$B$18,"",IF(AND($B214&gt;=AR$172,$B214-AR$172&lt;$B$21),AR$173/$B$21,"")))</f>
        <v>0</v>
      </c>
      <c r="AS214" s="311" t="str">
        <f t="shared" si="110"/>
        <v/>
      </c>
      <c r="AT214" s="311" t="str">
        <f t="shared" si="110"/>
        <v/>
      </c>
      <c r="AU214" s="311" t="str">
        <f t="shared" si="110"/>
        <v/>
      </c>
      <c r="AV214" s="311" t="str">
        <f t="shared" si="110"/>
        <v/>
      </c>
      <c r="AW214" s="311" t="str">
        <f t="shared" si="110"/>
        <v/>
      </c>
      <c r="AX214" s="311" t="str">
        <f t="shared" si="110"/>
        <v/>
      </c>
      <c r="AY214" s="311" t="str">
        <f t="shared" si="110"/>
        <v/>
      </c>
      <c r="AZ214" s="311" t="str">
        <f t="shared" si="110"/>
        <v/>
      </c>
      <c r="BA214" s="311" t="str">
        <f t="shared" si="110"/>
        <v/>
      </c>
      <c r="BB214" s="311" t="str">
        <f t="shared" ref="BB214:BM223" si="111">IF(BB$172="","",IF($B214&gt;$B$18,"",IF(AND($B214&gt;=BB$172,$B214-BB$172&lt;$B$21),BB$173/$B$21,"")))</f>
        <v/>
      </c>
      <c r="BC214" s="311" t="str">
        <f t="shared" si="111"/>
        <v/>
      </c>
      <c r="BD214" s="311" t="str">
        <f t="shared" si="111"/>
        <v/>
      </c>
      <c r="BE214" s="311" t="str">
        <f t="shared" si="111"/>
        <v/>
      </c>
      <c r="BF214" s="311" t="str">
        <f t="shared" si="111"/>
        <v/>
      </c>
      <c r="BG214" s="311" t="str">
        <f t="shared" si="111"/>
        <v/>
      </c>
      <c r="BH214" s="311" t="str">
        <f t="shared" si="111"/>
        <v/>
      </c>
      <c r="BI214" s="311" t="str">
        <f t="shared" si="111"/>
        <v/>
      </c>
      <c r="BJ214" s="311" t="str">
        <f t="shared" si="111"/>
        <v/>
      </c>
      <c r="BK214" s="311" t="str">
        <f t="shared" si="111"/>
        <v/>
      </c>
      <c r="BL214" s="311" t="str">
        <f t="shared" si="111"/>
        <v/>
      </c>
      <c r="BM214" s="311" t="str">
        <f t="shared" si="111"/>
        <v/>
      </c>
    </row>
    <row r="215" spans="1:65" s="253" customFormat="1">
      <c r="A215" s="457"/>
      <c r="B215" s="336">
        <f t="shared" si="87"/>
        <v>2065</v>
      </c>
      <c r="C215" s="339">
        <f t="shared" ca="1" si="86"/>
        <v>0</v>
      </c>
      <c r="D215" s="311" t="str">
        <f t="shared" si="106"/>
        <v/>
      </c>
      <c r="E215" s="311" t="str">
        <f t="shared" si="106"/>
        <v/>
      </c>
      <c r="F215" s="311" t="str">
        <f t="shared" si="106"/>
        <v/>
      </c>
      <c r="G215" s="311" t="str">
        <f t="shared" si="106"/>
        <v/>
      </c>
      <c r="H215" s="311" t="str">
        <f t="shared" si="106"/>
        <v/>
      </c>
      <c r="I215" s="311" t="str">
        <f t="shared" si="106"/>
        <v/>
      </c>
      <c r="J215" s="311" t="str">
        <f t="shared" si="106"/>
        <v/>
      </c>
      <c r="K215" s="311" t="str">
        <f t="shared" si="106"/>
        <v/>
      </c>
      <c r="L215" s="311" t="str">
        <f t="shared" si="106"/>
        <v/>
      </c>
      <c r="M215" s="311" t="str">
        <f t="shared" si="106"/>
        <v/>
      </c>
      <c r="N215" s="311" t="str">
        <f t="shared" si="107"/>
        <v/>
      </c>
      <c r="O215" s="311" t="str">
        <f t="shared" si="107"/>
        <v/>
      </c>
      <c r="P215" s="311" t="str">
        <f t="shared" si="107"/>
        <v/>
      </c>
      <c r="Q215" s="311" t="str">
        <f t="shared" si="107"/>
        <v/>
      </c>
      <c r="R215" s="311" t="str">
        <f t="shared" si="107"/>
        <v/>
      </c>
      <c r="S215" s="311" t="str">
        <f t="shared" si="107"/>
        <v/>
      </c>
      <c r="T215" s="311" t="str">
        <f t="shared" si="107"/>
        <v/>
      </c>
      <c r="U215" s="311" t="str">
        <f t="shared" si="107"/>
        <v/>
      </c>
      <c r="V215" s="311" t="str">
        <f t="shared" si="107"/>
        <v/>
      </c>
      <c r="W215" s="311" t="str">
        <f t="shared" si="107"/>
        <v/>
      </c>
      <c r="X215" s="311" t="str">
        <f t="shared" si="108"/>
        <v/>
      </c>
      <c r="Y215" s="311" t="str">
        <f t="shared" si="108"/>
        <v/>
      </c>
      <c r="Z215" s="311" t="str">
        <f t="shared" si="108"/>
        <v/>
      </c>
      <c r="AA215" s="311" t="str">
        <f t="shared" si="108"/>
        <v/>
      </c>
      <c r="AB215" s="311" t="str">
        <f t="shared" si="108"/>
        <v/>
      </c>
      <c r="AC215" s="311" t="str">
        <f t="shared" si="108"/>
        <v/>
      </c>
      <c r="AD215" s="311" t="str">
        <f t="shared" si="108"/>
        <v/>
      </c>
      <c r="AE215" s="311">
        <f t="shared" si="108"/>
        <v>0</v>
      </c>
      <c r="AF215" s="311">
        <f t="shared" si="108"/>
        <v>0</v>
      </c>
      <c r="AG215" s="311">
        <f t="shared" si="108"/>
        <v>0</v>
      </c>
      <c r="AH215" s="311">
        <f t="shared" si="109"/>
        <v>0</v>
      </c>
      <c r="AI215" s="311">
        <f t="shared" si="109"/>
        <v>0</v>
      </c>
      <c r="AJ215" s="311">
        <f t="shared" si="109"/>
        <v>0</v>
      </c>
      <c r="AK215" s="311">
        <f t="shared" si="109"/>
        <v>0</v>
      </c>
      <c r="AL215" s="311">
        <f t="shared" si="109"/>
        <v>0</v>
      </c>
      <c r="AM215" s="311">
        <f t="shared" si="109"/>
        <v>0</v>
      </c>
      <c r="AN215" s="311">
        <f t="shared" si="109"/>
        <v>0</v>
      </c>
      <c r="AO215" s="311">
        <f t="shared" si="109"/>
        <v>0</v>
      </c>
      <c r="AP215" s="311">
        <f t="shared" si="109"/>
        <v>0</v>
      </c>
      <c r="AQ215" s="311">
        <f t="shared" si="109"/>
        <v>0</v>
      </c>
      <c r="AR215" s="311">
        <f t="shared" si="110"/>
        <v>0</v>
      </c>
      <c r="AS215" s="311">
        <f t="shared" si="110"/>
        <v>0</v>
      </c>
      <c r="AT215" s="311" t="str">
        <f t="shared" si="110"/>
        <v/>
      </c>
      <c r="AU215" s="311" t="str">
        <f t="shared" si="110"/>
        <v/>
      </c>
      <c r="AV215" s="311" t="str">
        <f t="shared" si="110"/>
        <v/>
      </c>
      <c r="AW215" s="311" t="str">
        <f t="shared" si="110"/>
        <v/>
      </c>
      <c r="AX215" s="311" t="str">
        <f t="shared" si="110"/>
        <v/>
      </c>
      <c r="AY215" s="311" t="str">
        <f t="shared" si="110"/>
        <v/>
      </c>
      <c r="AZ215" s="311" t="str">
        <f t="shared" si="110"/>
        <v/>
      </c>
      <c r="BA215" s="311" t="str">
        <f t="shared" si="110"/>
        <v/>
      </c>
      <c r="BB215" s="311" t="str">
        <f t="shared" si="111"/>
        <v/>
      </c>
      <c r="BC215" s="311" t="str">
        <f t="shared" si="111"/>
        <v/>
      </c>
      <c r="BD215" s="311" t="str">
        <f t="shared" si="111"/>
        <v/>
      </c>
      <c r="BE215" s="311" t="str">
        <f t="shared" si="111"/>
        <v/>
      </c>
      <c r="BF215" s="311" t="str">
        <f t="shared" si="111"/>
        <v/>
      </c>
      <c r="BG215" s="311" t="str">
        <f t="shared" si="111"/>
        <v/>
      </c>
      <c r="BH215" s="311" t="str">
        <f t="shared" si="111"/>
        <v/>
      </c>
      <c r="BI215" s="311" t="str">
        <f t="shared" si="111"/>
        <v/>
      </c>
      <c r="BJ215" s="311" t="str">
        <f t="shared" si="111"/>
        <v/>
      </c>
      <c r="BK215" s="311" t="str">
        <f t="shared" si="111"/>
        <v/>
      </c>
      <c r="BL215" s="311" t="str">
        <f t="shared" si="111"/>
        <v/>
      </c>
      <c r="BM215" s="311" t="str">
        <f t="shared" si="111"/>
        <v/>
      </c>
    </row>
    <row r="216" spans="1:65" s="253" customFormat="1">
      <c r="A216" s="457"/>
      <c r="B216" s="336">
        <f t="shared" si="87"/>
        <v>2066</v>
      </c>
      <c r="C216" s="339">
        <f t="shared" ca="1" si="86"/>
        <v>0</v>
      </c>
      <c r="D216" s="311" t="str">
        <f t="shared" si="106"/>
        <v/>
      </c>
      <c r="E216" s="311" t="str">
        <f t="shared" si="106"/>
        <v/>
      </c>
      <c r="F216" s="311" t="str">
        <f t="shared" si="106"/>
        <v/>
      </c>
      <c r="G216" s="311" t="str">
        <f t="shared" si="106"/>
        <v/>
      </c>
      <c r="H216" s="311" t="str">
        <f t="shared" si="106"/>
        <v/>
      </c>
      <c r="I216" s="311" t="str">
        <f t="shared" si="106"/>
        <v/>
      </c>
      <c r="J216" s="311" t="str">
        <f t="shared" si="106"/>
        <v/>
      </c>
      <c r="K216" s="311" t="str">
        <f t="shared" si="106"/>
        <v/>
      </c>
      <c r="L216" s="311" t="str">
        <f t="shared" si="106"/>
        <v/>
      </c>
      <c r="M216" s="311" t="str">
        <f t="shared" si="106"/>
        <v/>
      </c>
      <c r="N216" s="311" t="str">
        <f t="shared" si="107"/>
        <v/>
      </c>
      <c r="O216" s="311" t="str">
        <f t="shared" si="107"/>
        <v/>
      </c>
      <c r="P216" s="311" t="str">
        <f t="shared" si="107"/>
        <v/>
      </c>
      <c r="Q216" s="311" t="str">
        <f t="shared" si="107"/>
        <v/>
      </c>
      <c r="R216" s="311" t="str">
        <f t="shared" si="107"/>
        <v/>
      </c>
      <c r="S216" s="311" t="str">
        <f t="shared" si="107"/>
        <v/>
      </c>
      <c r="T216" s="311" t="str">
        <f t="shared" si="107"/>
        <v/>
      </c>
      <c r="U216" s="311" t="str">
        <f t="shared" si="107"/>
        <v/>
      </c>
      <c r="V216" s="311" t="str">
        <f t="shared" si="107"/>
        <v/>
      </c>
      <c r="W216" s="311" t="str">
        <f t="shared" si="107"/>
        <v/>
      </c>
      <c r="X216" s="311" t="str">
        <f t="shared" si="108"/>
        <v/>
      </c>
      <c r="Y216" s="311" t="str">
        <f t="shared" si="108"/>
        <v/>
      </c>
      <c r="Z216" s="311" t="str">
        <f t="shared" si="108"/>
        <v/>
      </c>
      <c r="AA216" s="311" t="str">
        <f t="shared" si="108"/>
        <v/>
      </c>
      <c r="AB216" s="311" t="str">
        <f t="shared" si="108"/>
        <v/>
      </c>
      <c r="AC216" s="311" t="str">
        <f t="shared" si="108"/>
        <v/>
      </c>
      <c r="AD216" s="311" t="str">
        <f t="shared" si="108"/>
        <v/>
      </c>
      <c r="AE216" s="311" t="str">
        <f t="shared" si="108"/>
        <v/>
      </c>
      <c r="AF216" s="311">
        <f t="shared" si="108"/>
        <v>0</v>
      </c>
      <c r="AG216" s="311">
        <f t="shared" si="108"/>
        <v>0</v>
      </c>
      <c r="AH216" s="311">
        <f t="shared" si="109"/>
        <v>0</v>
      </c>
      <c r="AI216" s="311">
        <f t="shared" si="109"/>
        <v>0</v>
      </c>
      <c r="AJ216" s="311">
        <f t="shared" si="109"/>
        <v>0</v>
      </c>
      <c r="AK216" s="311">
        <f t="shared" si="109"/>
        <v>0</v>
      </c>
      <c r="AL216" s="311">
        <f t="shared" si="109"/>
        <v>0</v>
      </c>
      <c r="AM216" s="311">
        <f t="shared" si="109"/>
        <v>0</v>
      </c>
      <c r="AN216" s="311">
        <f t="shared" si="109"/>
        <v>0</v>
      </c>
      <c r="AO216" s="311">
        <f t="shared" si="109"/>
        <v>0</v>
      </c>
      <c r="AP216" s="311">
        <f t="shared" si="109"/>
        <v>0</v>
      </c>
      <c r="AQ216" s="311">
        <f t="shared" si="109"/>
        <v>0</v>
      </c>
      <c r="AR216" s="311">
        <f t="shared" si="110"/>
        <v>0</v>
      </c>
      <c r="AS216" s="311">
        <f t="shared" si="110"/>
        <v>0</v>
      </c>
      <c r="AT216" s="311">
        <f t="shared" si="110"/>
        <v>0</v>
      </c>
      <c r="AU216" s="311" t="str">
        <f t="shared" si="110"/>
        <v/>
      </c>
      <c r="AV216" s="311" t="str">
        <f t="shared" si="110"/>
        <v/>
      </c>
      <c r="AW216" s="311" t="str">
        <f t="shared" si="110"/>
        <v/>
      </c>
      <c r="AX216" s="311" t="str">
        <f t="shared" si="110"/>
        <v/>
      </c>
      <c r="AY216" s="311" t="str">
        <f t="shared" si="110"/>
        <v/>
      </c>
      <c r="AZ216" s="311" t="str">
        <f t="shared" si="110"/>
        <v/>
      </c>
      <c r="BA216" s="311" t="str">
        <f t="shared" si="110"/>
        <v/>
      </c>
      <c r="BB216" s="311" t="str">
        <f t="shared" si="111"/>
        <v/>
      </c>
      <c r="BC216" s="311" t="str">
        <f t="shared" si="111"/>
        <v/>
      </c>
      <c r="BD216" s="311" t="str">
        <f t="shared" si="111"/>
        <v/>
      </c>
      <c r="BE216" s="311" t="str">
        <f t="shared" si="111"/>
        <v/>
      </c>
      <c r="BF216" s="311" t="str">
        <f t="shared" si="111"/>
        <v/>
      </c>
      <c r="BG216" s="311" t="str">
        <f t="shared" si="111"/>
        <v/>
      </c>
      <c r="BH216" s="311" t="str">
        <f t="shared" si="111"/>
        <v/>
      </c>
      <c r="BI216" s="311" t="str">
        <f t="shared" si="111"/>
        <v/>
      </c>
      <c r="BJ216" s="311" t="str">
        <f t="shared" si="111"/>
        <v/>
      </c>
      <c r="BK216" s="311" t="str">
        <f t="shared" si="111"/>
        <v/>
      </c>
      <c r="BL216" s="311" t="str">
        <f t="shared" si="111"/>
        <v/>
      </c>
      <c r="BM216" s="311" t="str">
        <f t="shared" si="111"/>
        <v/>
      </c>
    </row>
    <row r="217" spans="1:65" s="253" customFormat="1">
      <c r="A217" s="457"/>
      <c r="B217" s="336">
        <f t="shared" si="87"/>
        <v>2067</v>
      </c>
      <c r="C217" s="339">
        <f t="shared" ca="1" si="86"/>
        <v>0</v>
      </c>
      <c r="D217" s="311" t="str">
        <f t="shared" si="106"/>
        <v/>
      </c>
      <c r="E217" s="311" t="str">
        <f t="shared" si="106"/>
        <v/>
      </c>
      <c r="F217" s="311" t="str">
        <f t="shared" si="106"/>
        <v/>
      </c>
      <c r="G217" s="311" t="str">
        <f t="shared" si="106"/>
        <v/>
      </c>
      <c r="H217" s="311" t="str">
        <f t="shared" si="106"/>
        <v/>
      </c>
      <c r="I217" s="311" t="str">
        <f t="shared" si="106"/>
        <v/>
      </c>
      <c r="J217" s="311" t="str">
        <f t="shared" si="106"/>
        <v/>
      </c>
      <c r="K217" s="311" t="str">
        <f t="shared" si="106"/>
        <v/>
      </c>
      <c r="L217" s="311" t="str">
        <f t="shared" si="106"/>
        <v/>
      </c>
      <c r="M217" s="311" t="str">
        <f t="shared" si="106"/>
        <v/>
      </c>
      <c r="N217" s="311" t="str">
        <f t="shared" si="107"/>
        <v/>
      </c>
      <c r="O217" s="311" t="str">
        <f t="shared" si="107"/>
        <v/>
      </c>
      <c r="P217" s="311" t="str">
        <f t="shared" si="107"/>
        <v/>
      </c>
      <c r="Q217" s="311" t="str">
        <f t="shared" si="107"/>
        <v/>
      </c>
      <c r="R217" s="311" t="str">
        <f t="shared" si="107"/>
        <v/>
      </c>
      <c r="S217" s="311" t="str">
        <f t="shared" si="107"/>
        <v/>
      </c>
      <c r="T217" s="311" t="str">
        <f t="shared" si="107"/>
        <v/>
      </c>
      <c r="U217" s="311" t="str">
        <f t="shared" si="107"/>
        <v/>
      </c>
      <c r="V217" s="311" t="str">
        <f t="shared" si="107"/>
        <v/>
      </c>
      <c r="W217" s="311" t="str">
        <f t="shared" si="107"/>
        <v/>
      </c>
      <c r="X217" s="311" t="str">
        <f t="shared" si="108"/>
        <v/>
      </c>
      <c r="Y217" s="311" t="str">
        <f t="shared" si="108"/>
        <v/>
      </c>
      <c r="Z217" s="311" t="str">
        <f t="shared" si="108"/>
        <v/>
      </c>
      <c r="AA217" s="311" t="str">
        <f t="shared" si="108"/>
        <v/>
      </c>
      <c r="AB217" s="311" t="str">
        <f t="shared" si="108"/>
        <v/>
      </c>
      <c r="AC217" s="311" t="str">
        <f t="shared" si="108"/>
        <v/>
      </c>
      <c r="AD217" s="311" t="str">
        <f t="shared" si="108"/>
        <v/>
      </c>
      <c r="AE217" s="311" t="str">
        <f t="shared" si="108"/>
        <v/>
      </c>
      <c r="AF217" s="311" t="str">
        <f t="shared" si="108"/>
        <v/>
      </c>
      <c r="AG217" s="311">
        <f t="shared" si="108"/>
        <v>0</v>
      </c>
      <c r="AH217" s="311">
        <f t="shared" si="109"/>
        <v>0</v>
      </c>
      <c r="AI217" s="311">
        <f t="shared" si="109"/>
        <v>0</v>
      </c>
      <c r="AJ217" s="311">
        <f t="shared" si="109"/>
        <v>0</v>
      </c>
      <c r="AK217" s="311">
        <f t="shared" si="109"/>
        <v>0</v>
      </c>
      <c r="AL217" s="311">
        <f t="shared" si="109"/>
        <v>0</v>
      </c>
      <c r="AM217" s="311">
        <f t="shared" si="109"/>
        <v>0</v>
      </c>
      <c r="AN217" s="311">
        <f t="shared" si="109"/>
        <v>0</v>
      </c>
      <c r="AO217" s="311">
        <f t="shared" si="109"/>
        <v>0</v>
      </c>
      <c r="AP217" s="311">
        <f t="shared" si="109"/>
        <v>0</v>
      </c>
      <c r="AQ217" s="311">
        <f t="shared" si="109"/>
        <v>0</v>
      </c>
      <c r="AR217" s="311">
        <f t="shared" si="110"/>
        <v>0</v>
      </c>
      <c r="AS217" s="311">
        <f t="shared" si="110"/>
        <v>0</v>
      </c>
      <c r="AT217" s="311">
        <f t="shared" si="110"/>
        <v>0</v>
      </c>
      <c r="AU217" s="311">
        <f t="shared" si="110"/>
        <v>0</v>
      </c>
      <c r="AV217" s="311" t="str">
        <f t="shared" si="110"/>
        <v/>
      </c>
      <c r="AW217" s="311" t="str">
        <f t="shared" si="110"/>
        <v/>
      </c>
      <c r="AX217" s="311" t="str">
        <f t="shared" si="110"/>
        <v/>
      </c>
      <c r="AY217" s="311" t="str">
        <f t="shared" si="110"/>
        <v/>
      </c>
      <c r="AZ217" s="311" t="str">
        <f t="shared" si="110"/>
        <v/>
      </c>
      <c r="BA217" s="311" t="str">
        <f t="shared" si="110"/>
        <v/>
      </c>
      <c r="BB217" s="311" t="str">
        <f t="shared" si="111"/>
        <v/>
      </c>
      <c r="BC217" s="311" t="str">
        <f t="shared" si="111"/>
        <v/>
      </c>
      <c r="BD217" s="311" t="str">
        <f t="shared" si="111"/>
        <v/>
      </c>
      <c r="BE217" s="311" t="str">
        <f t="shared" si="111"/>
        <v/>
      </c>
      <c r="BF217" s="311" t="str">
        <f t="shared" si="111"/>
        <v/>
      </c>
      <c r="BG217" s="311" t="str">
        <f t="shared" si="111"/>
        <v/>
      </c>
      <c r="BH217" s="311" t="str">
        <f t="shared" si="111"/>
        <v/>
      </c>
      <c r="BI217" s="311" t="str">
        <f t="shared" si="111"/>
        <v/>
      </c>
      <c r="BJ217" s="311" t="str">
        <f t="shared" si="111"/>
        <v/>
      </c>
      <c r="BK217" s="311" t="str">
        <f t="shared" si="111"/>
        <v/>
      </c>
      <c r="BL217" s="311" t="str">
        <f t="shared" si="111"/>
        <v/>
      </c>
      <c r="BM217" s="311" t="str">
        <f t="shared" si="111"/>
        <v/>
      </c>
    </row>
    <row r="218" spans="1:65" s="253" customFormat="1">
      <c r="A218" s="457"/>
      <c r="B218" s="336">
        <f t="shared" si="87"/>
        <v>2068</v>
      </c>
      <c r="C218" s="339">
        <f t="shared" ca="1" si="86"/>
        <v>0</v>
      </c>
      <c r="D218" s="311" t="str">
        <f t="shared" si="106"/>
        <v/>
      </c>
      <c r="E218" s="311" t="str">
        <f t="shared" si="106"/>
        <v/>
      </c>
      <c r="F218" s="311" t="str">
        <f t="shared" si="106"/>
        <v/>
      </c>
      <c r="G218" s="311" t="str">
        <f t="shared" si="106"/>
        <v/>
      </c>
      <c r="H218" s="311" t="str">
        <f t="shared" si="106"/>
        <v/>
      </c>
      <c r="I218" s="311" t="str">
        <f t="shared" si="106"/>
        <v/>
      </c>
      <c r="J218" s="311" t="str">
        <f t="shared" si="106"/>
        <v/>
      </c>
      <c r="K218" s="311" t="str">
        <f t="shared" si="106"/>
        <v/>
      </c>
      <c r="L218" s="311" t="str">
        <f t="shared" si="106"/>
        <v/>
      </c>
      <c r="M218" s="311" t="str">
        <f t="shared" si="106"/>
        <v/>
      </c>
      <c r="N218" s="311" t="str">
        <f t="shared" si="107"/>
        <v/>
      </c>
      <c r="O218" s="311" t="str">
        <f t="shared" si="107"/>
        <v/>
      </c>
      <c r="P218" s="311" t="str">
        <f t="shared" si="107"/>
        <v/>
      </c>
      <c r="Q218" s="311" t="str">
        <f t="shared" si="107"/>
        <v/>
      </c>
      <c r="R218" s="311" t="str">
        <f t="shared" si="107"/>
        <v/>
      </c>
      <c r="S218" s="311" t="str">
        <f t="shared" si="107"/>
        <v/>
      </c>
      <c r="T218" s="311" t="str">
        <f t="shared" si="107"/>
        <v/>
      </c>
      <c r="U218" s="311" t="str">
        <f t="shared" si="107"/>
        <v/>
      </c>
      <c r="V218" s="311" t="str">
        <f t="shared" si="107"/>
        <v/>
      </c>
      <c r="W218" s="311" t="str">
        <f t="shared" si="107"/>
        <v/>
      </c>
      <c r="X218" s="311" t="str">
        <f t="shared" si="108"/>
        <v/>
      </c>
      <c r="Y218" s="311" t="str">
        <f t="shared" si="108"/>
        <v/>
      </c>
      <c r="Z218" s="311" t="str">
        <f t="shared" si="108"/>
        <v/>
      </c>
      <c r="AA218" s="311" t="str">
        <f t="shared" si="108"/>
        <v/>
      </c>
      <c r="AB218" s="311" t="str">
        <f t="shared" si="108"/>
        <v/>
      </c>
      <c r="AC218" s="311" t="str">
        <f t="shared" si="108"/>
        <v/>
      </c>
      <c r="AD218" s="311" t="str">
        <f t="shared" si="108"/>
        <v/>
      </c>
      <c r="AE218" s="311" t="str">
        <f t="shared" si="108"/>
        <v/>
      </c>
      <c r="AF218" s="311" t="str">
        <f t="shared" si="108"/>
        <v/>
      </c>
      <c r="AG218" s="311" t="str">
        <f t="shared" si="108"/>
        <v/>
      </c>
      <c r="AH218" s="311">
        <f t="shared" si="109"/>
        <v>0</v>
      </c>
      <c r="AI218" s="311">
        <f t="shared" si="109"/>
        <v>0</v>
      </c>
      <c r="AJ218" s="311">
        <f t="shared" si="109"/>
        <v>0</v>
      </c>
      <c r="AK218" s="311">
        <f t="shared" si="109"/>
        <v>0</v>
      </c>
      <c r="AL218" s="311">
        <f t="shared" si="109"/>
        <v>0</v>
      </c>
      <c r="AM218" s="311">
        <f t="shared" si="109"/>
        <v>0</v>
      </c>
      <c r="AN218" s="311">
        <f t="shared" si="109"/>
        <v>0</v>
      </c>
      <c r="AO218" s="311">
        <f t="shared" si="109"/>
        <v>0</v>
      </c>
      <c r="AP218" s="311">
        <f t="shared" si="109"/>
        <v>0</v>
      </c>
      <c r="AQ218" s="311">
        <f t="shared" si="109"/>
        <v>0</v>
      </c>
      <c r="AR218" s="311">
        <f t="shared" si="110"/>
        <v>0</v>
      </c>
      <c r="AS218" s="311">
        <f t="shared" si="110"/>
        <v>0</v>
      </c>
      <c r="AT218" s="311">
        <f t="shared" si="110"/>
        <v>0</v>
      </c>
      <c r="AU218" s="311">
        <f t="shared" si="110"/>
        <v>0</v>
      </c>
      <c r="AV218" s="311">
        <f t="shared" si="110"/>
        <v>0</v>
      </c>
      <c r="AW218" s="311" t="str">
        <f t="shared" si="110"/>
        <v/>
      </c>
      <c r="AX218" s="311" t="str">
        <f t="shared" si="110"/>
        <v/>
      </c>
      <c r="AY218" s="311" t="str">
        <f t="shared" si="110"/>
        <v/>
      </c>
      <c r="AZ218" s="311" t="str">
        <f t="shared" si="110"/>
        <v/>
      </c>
      <c r="BA218" s="311" t="str">
        <f t="shared" si="110"/>
        <v/>
      </c>
      <c r="BB218" s="311" t="str">
        <f t="shared" si="111"/>
        <v/>
      </c>
      <c r="BC218" s="311" t="str">
        <f t="shared" si="111"/>
        <v/>
      </c>
      <c r="BD218" s="311" t="str">
        <f t="shared" si="111"/>
        <v/>
      </c>
      <c r="BE218" s="311" t="str">
        <f t="shared" si="111"/>
        <v/>
      </c>
      <c r="BF218" s="311" t="str">
        <f t="shared" si="111"/>
        <v/>
      </c>
      <c r="BG218" s="311" t="str">
        <f t="shared" si="111"/>
        <v/>
      </c>
      <c r="BH218" s="311" t="str">
        <f t="shared" si="111"/>
        <v/>
      </c>
      <c r="BI218" s="311" t="str">
        <f t="shared" si="111"/>
        <v/>
      </c>
      <c r="BJ218" s="311" t="str">
        <f t="shared" si="111"/>
        <v/>
      </c>
      <c r="BK218" s="311" t="str">
        <f t="shared" si="111"/>
        <v/>
      </c>
      <c r="BL218" s="311" t="str">
        <f t="shared" si="111"/>
        <v/>
      </c>
      <c r="BM218" s="311" t="str">
        <f t="shared" si="111"/>
        <v/>
      </c>
    </row>
    <row r="219" spans="1:65" s="253" customFormat="1">
      <c r="A219" s="457"/>
      <c r="B219" s="336">
        <f t="shared" si="87"/>
        <v>2069</v>
      </c>
      <c r="C219" s="339">
        <f t="shared" ca="1" si="86"/>
        <v>0</v>
      </c>
      <c r="D219" s="311" t="str">
        <f t="shared" si="106"/>
        <v/>
      </c>
      <c r="E219" s="311" t="str">
        <f t="shared" si="106"/>
        <v/>
      </c>
      <c r="F219" s="311" t="str">
        <f t="shared" si="106"/>
        <v/>
      </c>
      <c r="G219" s="311" t="str">
        <f t="shared" si="106"/>
        <v/>
      </c>
      <c r="H219" s="311" t="str">
        <f t="shared" si="106"/>
        <v/>
      </c>
      <c r="I219" s="311" t="str">
        <f t="shared" si="106"/>
        <v/>
      </c>
      <c r="J219" s="311" t="str">
        <f t="shared" si="106"/>
        <v/>
      </c>
      <c r="K219" s="311" t="str">
        <f t="shared" si="106"/>
        <v/>
      </c>
      <c r="L219" s="311" t="str">
        <f t="shared" si="106"/>
        <v/>
      </c>
      <c r="M219" s="311" t="str">
        <f t="shared" si="106"/>
        <v/>
      </c>
      <c r="N219" s="311" t="str">
        <f t="shared" si="107"/>
        <v/>
      </c>
      <c r="O219" s="311" t="str">
        <f t="shared" si="107"/>
        <v/>
      </c>
      <c r="P219" s="311" t="str">
        <f t="shared" si="107"/>
        <v/>
      </c>
      <c r="Q219" s="311" t="str">
        <f t="shared" si="107"/>
        <v/>
      </c>
      <c r="R219" s="311" t="str">
        <f t="shared" si="107"/>
        <v/>
      </c>
      <c r="S219" s="311" t="str">
        <f t="shared" si="107"/>
        <v/>
      </c>
      <c r="T219" s="311" t="str">
        <f t="shared" si="107"/>
        <v/>
      </c>
      <c r="U219" s="311" t="str">
        <f t="shared" si="107"/>
        <v/>
      </c>
      <c r="V219" s="311" t="str">
        <f t="shared" si="107"/>
        <v/>
      </c>
      <c r="W219" s="311" t="str">
        <f t="shared" si="107"/>
        <v/>
      </c>
      <c r="X219" s="311" t="str">
        <f t="shared" si="108"/>
        <v/>
      </c>
      <c r="Y219" s="311" t="str">
        <f t="shared" si="108"/>
        <v/>
      </c>
      <c r="Z219" s="311" t="str">
        <f t="shared" si="108"/>
        <v/>
      </c>
      <c r="AA219" s="311" t="str">
        <f t="shared" si="108"/>
        <v/>
      </c>
      <c r="AB219" s="311" t="str">
        <f t="shared" si="108"/>
        <v/>
      </c>
      <c r="AC219" s="311" t="str">
        <f t="shared" si="108"/>
        <v/>
      </c>
      <c r="AD219" s="311" t="str">
        <f t="shared" si="108"/>
        <v/>
      </c>
      <c r="AE219" s="311" t="str">
        <f t="shared" si="108"/>
        <v/>
      </c>
      <c r="AF219" s="311" t="str">
        <f t="shared" si="108"/>
        <v/>
      </c>
      <c r="AG219" s="311" t="str">
        <f t="shared" si="108"/>
        <v/>
      </c>
      <c r="AH219" s="311" t="str">
        <f t="shared" si="109"/>
        <v/>
      </c>
      <c r="AI219" s="311">
        <f t="shared" si="109"/>
        <v>0</v>
      </c>
      <c r="AJ219" s="311">
        <f t="shared" si="109"/>
        <v>0</v>
      </c>
      <c r="AK219" s="311">
        <f t="shared" si="109"/>
        <v>0</v>
      </c>
      <c r="AL219" s="311">
        <f t="shared" si="109"/>
        <v>0</v>
      </c>
      <c r="AM219" s="311">
        <f t="shared" si="109"/>
        <v>0</v>
      </c>
      <c r="AN219" s="311">
        <f t="shared" si="109"/>
        <v>0</v>
      </c>
      <c r="AO219" s="311">
        <f t="shared" si="109"/>
        <v>0</v>
      </c>
      <c r="AP219" s="311">
        <f t="shared" si="109"/>
        <v>0</v>
      </c>
      <c r="AQ219" s="311">
        <f t="shared" si="109"/>
        <v>0</v>
      </c>
      <c r="AR219" s="311">
        <f t="shared" si="110"/>
        <v>0</v>
      </c>
      <c r="AS219" s="311">
        <f t="shared" si="110"/>
        <v>0</v>
      </c>
      <c r="AT219" s="311">
        <f t="shared" si="110"/>
        <v>0</v>
      </c>
      <c r="AU219" s="311">
        <f t="shared" si="110"/>
        <v>0</v>
      </c>
      <c r="AV219" s="311">
        <f t="shared" si="110"/>
        <v>0</v>
      </c>
      <c r="AW219" s="311">
        <f t="shared" si="110"/>
        <v>0</v>
      </c>
      <c r="AX219" s="311" t="str">
        <f t="shared" si="110"/>
        <v/>
      </c>
      <c r="AY219" s="311" t="str">
        <f t="shared" si="110"/>
        <v/>
      </c>
      <c r="AZ219" s="311" t="str">
        <f t="shared" si="110"/>
        <v/>
      </c>
      <c r="BA219" s="311" t="str">
        <f t="shared" si="110"/>
        <v/>
      </c>
      <c r="BB219" s="311" t="str">
        <f t="shared" si="111"/>
        <v/>
      </c>
      <c r="BC219" s="311" t="str">
        <f t="shared" si="111"/>
        <v/>
      </c>
      <c r="BD219" s="311" t="str">
        <f t="shared" si="111"/>
        <v/>
      </c>
      <c r="BE219" s="311" t="str">
        <f t="shared" si="111"/>
        <v/>
      </c>
      <c r="BF219" s="311" t="str">
        <f t="shared" si="111"/>
        <v/>
      </c>
      <c r="BG219" s="311" t="str">
        <f t="shared" si="111"/>
        <v/>
      </c>
      <c r="BH219" s="311" t="str">
        <f t="shared" si="111"/>
        <v/>
      </c>
      <c r="BI219" s="311" t="str">
        <f t="shared" si="111"/>
        <v/>
      </c>
      <c r="BJ219" s="311" t="str">
        <f t="shared" si="111"/>
        <v/>
      </c>
      <c r="BK219" s="311" t="str">
        <f t="shared" si="111"/>
        <v/>
      </c>
      <c r="BL219" s="311" t="str">
        <f t="shared" si="111"/>
        <v/>
      </c>
      <c r="BM219" s="311" t="str">
        <f t="shared" si="111"/>
        <v/>
      </c>
    </row>
    <row r="220" spans="1:65" s="253" customFormat="1">
      <c r="A220" s="457"/>
      <c r="B220" s="336">
        <f t="shared" si="87"/>
        <v>2070</v>
      </c>
      <c r="C220" s="339">
        <f t="shared" ca="1" si="86"/>
        <v>0</v>
      </c>
      <c r="D220" s="311" t="str">
        <f t="shared" si="106"/>
        <v/>
      </c>
      <c r="E220" s="311" t="str">
        <f t="shared" si="106"/>
        <v/>
      </c>
      <c r="F220" s="311" t="str">
        <f t="shared" si="106"/>
        <v/>
      </c>
      <c r="G220" s="311" t="str">
        <f t="shared" si="106"/>
        <v/>
      </c>
      <c r="H220" s="311" t="str">
        <f t="shared" si="106"/>
        <v/>
      </c>
      <c r="I220" s="311" t="str">
        <f t="shared" si="106"/>
        <v/>
      </c>
      <c r="J220" s="311" t="str">
        <f t="shared" si="106"/>
        <v/>
      </c>
      <c r="K220" s="311" t="str">
        <f t="shared" si="106"/>
        <v/>
      </c>
      <c r="L220" s="311" t="str">
        <f t="shared" si="106"/>
        <v/>
      </c>
      <c r="M220" s="311" t="str">
        <f t="shared" si="106"/>
        <v/>
      </c>
      <c r="N220" s="311" t="str">
        <f t="shared" si="107"/>
        <v/>
      </c>
      <c r="O220" s="311" t="str">
        <f t="shared" si="107"/>
        <v/>
      </c>
      <c r="P220" s="311" t="str">
        <f t="shared" si="107"/>
        <v/>
      </c>
      <c r="Q220" s="311" t="str">
        <f t="shared" si="107"/>
        <v/>
      </c>
      <c r="R220" s="311" t="str">
        <f t="shared" si="107"/>
        <v/>
      </c>
      <c r="S220" s="311" t="str">
        <f t="shared" si="107"/>
        <v/>
      </c>
      <c r="T220" s="311" t="str">
        <f t="shared" si="107"/>
        <v/>
      </c>
      <c r="U220" s="311" t="str">
        <f t="shared" si="107"/>
        <v/>
      </c>
      <c r="V220" s="311" t="str">
        <f t="shared" si="107"/>
        <v/>
      </c>
      <c r="W220" s="311" t="str">
        <f t="shared" si="107"/>
        <v/>
      </c>
      <c r="X220" s="311" t="str">
        <f t="shared" si="108"/>
        <v/>
      </c>
      <c r="Y220" s="311" t="str">
        <f t="shared" si="108"/>
        <v/>
      </c>
      <c r="Z220" s="311" t="str">
        <f t="shared" si="108"/>
        <v/>
      </c>
      <c r="AA220" s="311" t="str">
        <f t="shared" si="108"/>
        <v/>
      </c>
      <c r="AB220" s="311" t="str">
        <f t="shared" si="108"/>
        <v/>
      </c>
      <c r="AC220" s="311" t="str">
        <f t="shared" si="108"/>
        <v/>
      </c>
      <c r="AD220" s="311" t="str">
        <f t="shared" si="108"/>
        <v/>
      </c>
      <c r="AE220" s="311" t="str">
        <f t="shared" si="108"/>
        <v/>
      </c>
      <c r="AF220" s="311" t="str">
        <f t="shared" si="108"/>
        <v/>
      </c>
      <c r="AG220" s="311" t="str">
        <f t="shared" si="108"/>
        <v/>
      </c>
      <c r="AH220" s="311" t="str">
        <f t="shared" si="109"/>
        <v/>
      </c>
      <c r="AI220" s="311" t="str">
        <f t="shared" si="109"/>
        <v/>
      </c>
      <c r="AJ220" s="311">
        <f t="shared" si="109"/>
        <v>0</v>
      </c>
      <c r="AK220" s="311">
        <f t="shared" si="109"/>
        <v>0</v>
      </c>
      <c r="AL220" s="311">
        <f t="shared" si="109"/>
        <v>0</v>
      </c>
      <c r="AM220" s="311">
        <f t="shared" si="109"/>
        <v>0</v>
      </c>
      <c r="AN220" s="311">
        <f t="shared" si="109"/>
        <v>0</v>
      </c>
      <c r="AO220" s="311">
        <f t="shared" si="109"/>
        <v>0</v>
      </c>
      <c r="AP220" s="311">
        <f t="shared" si="109"/>
        <v>0</v>
      </c>
      <c r="AQ220" s="311">
        <f t="shared" si="109"/>
        <v>0</v>
      </c>
      <c r="AR220" s="311">
        <f t="shared" si="110"/>
        <v>0</v>
      </c>
      <c r="AS220" s="311">
        <f t="shared" si="110"/>
        <v>0</v>
      </c>
      <c r="AT220" s="311">
        <f t="shared" si="110"/>
        <v>0</v>
      </c>
      <c r="AU220" s="311">
        <f t="shared" si="110"/>
        <v>0</v>
      </c>
      <c r="AV220" s="311">
        <f t="shared" si="110"/>
        <v>0</v>
      </c>
      <c r="AW220" s="311">
        <f t="shared" si="110"/>
        <v>0</v>
      </c>
      <c r="AX220" s="311">
        <f t="shared" si="110"/>
        <v>0</v>
      </c>
      <c r="AY220" s="311" t="str">
        <f t="shared" si="110"/>
        <v/>
      </c>
      <c r="AZ220" s="311" t="str">
        <f t="shared" si="110"/>
        <v/>
      </c>
      <c r="BA220" s="311" t="str">
        <f t="shared" si="110"/>
        <v/>
      </c>
      <c r="BB220" s="311" t="str">
        <f t="shared" si="111"/>
        <v/>
      </c>
      <c r="BC220" s="311" t="str">
        <f t="shared" si="111"/>
        <v/>
      </c>
      <c r="BD220" s="311" t="str">
        <f t="shared" si="111"/>
        <v/>
      </c>
      <c r="BE220" s="311" t="str">
        <f t="shared" si="111"/>
        <v/>
      </c>
      <c r="BF220" s="311" t="str">
        <f t="shared" si="111"/>
        <v/>
      </c>
      <c r="BG220" s="311" t="str">
        <f t="shared" si="111"/>
        <v/>
      </c>
      <c r="BH220" s="311" t="str">
        <f t="shared" si="111"/>
        <v/>
      </c>
      <c r="BI220" s="311" t="str">
        <f t="shared" si="111"/>
        <v/>
      </c>
      <c r="BJ220" s="311" t="str">
        <f t="shared" si="111"/>
        <v/>
      </c>
      <c r="BK220" s="311" t="str">
        <f t="shared" si="111"/>
        <v/>
      </c>
      <c r="BL220" s="311" t="str">
        <f t="shared" si="111"/>
        <v/>
      </c>
      <c r="BM220" s="311" t="str">
        <f t="shared" si="111"/>
        <v/>
      </c>
    </row>
    <row r="221" spans="1:65" s="253" customFormat="1">
      <c r="A221" s="457"/>
      <c r="B221" s="336">
        <f t="shared" si="87"/>
        <v>2071</v>
      </c>
      <c r="C221" s="339">
        <f t="shared" ca="1" si="86"/>
        <v>0</v>
      </c>
      <c r="D221" s="311" t="str">
        <f t="shared" si="106"/>
        <v/>
      </c>
      <c r="E221" s="311" t="str">
        <f t="shared" si="106"/>
        <v/>
      </c>
      <c r="F221" s="311" t="str">
        <f t="shared" si="106"/>
        <v/>
      </c>
      <c r="G221" s="311" t="str">
        <f t="shared" si="106"/>
        <v/>
      </c>
      <c r="H221" s="311" t="str">
        <f t="shared" si="106"/>
        <v/>
      </c>
      <c r="I221" s="311" t="str">
        <f t="shared" si="106"/>
        <v/>
      </c>
      <c r="J221" s="311" t="str">
        <f t="shared" si="106"/>
        <v/>
      </c>
      <c r="K221" s="311" t="str">
        <f t="shared" si="106"/>
        <v/>
      </c>
      <c r="L221" s="311" t="str">
        <f t="shared" si="106"/>
        <v/>
      </c>
      <c r="M221" s="311" t="str">
        <f t="shared" si="106"/>
        <v/>
      </c>
      <c r="N221" s="311" t="str">
        <f t="shared" si="107"/>
        <v/>
      </c>
      <c r="O221" s="311" t="str">
        <f t="shared" si="107"/>
        <v/>
      </c>
      <c r="P221" s="311" t="str">
        <f t="shared" si="107"/>
        <v/>
      </c>
      <c r="Q221" s="311" t="str">
        <f t="shared" si="107"/>
        <v/>
      </c>
      <c r="R221" s="311" t="str">
        <f t="shared" si="107"/>
        <v/>
      </c>
      <c r="S221" s="311" t="str">
        <f t="shared" si="107"/>
        <v/>
      </c>
      <c r="T221" s="311" t="str">
        <f t="shared" si="107"/>
        <v/>
      </c>
      <c r="U221" s="311" t="str">
        <f t="shared" si="107"/>
        <v/>
      </c>
      <c r="V221" s="311" t="str">
        <f t="shared" si="107"/>
        <v/>
      </c>
      <c r="W221" s="311" t="str">
        <f t="shared" si="107"/>
        <v/>
      </c>
      <c r="X221" s="311" t="str">
        <f t="shared" si="108"/>
        <v/>
      </c>
      <c r="Y221" s="311" t="str">
        <f t="shared" si="108"/>
        <v/>
      </c>
      <c r="Z221" s="311" t="str">
        <f t="shared" si="108"/>
        <v/>
      </c>
      <c r="AA221" s="311" t="str">
        <f t="shared" si="108"/>
        <v/>
      </c>
      <c r="AB221" s="311" t="str">
        <f t="shared" si="108"/>
        <v/>
      </c>
      <c r="AC221" s="311" t="str">
        <f t="shared" si="108"/>
        <v/>
      </c>
      <c r="AD221" s="311" t="str">
        <f t="shared" si="108"/>
        <v/>
      </c>
      <c r="AE221" s="311" t="str">
        <f t="shared" si="108"/>
        <v/>
      </c>
      <c r="AF221" s="311" t="str">
        <f t="shared" si="108"/>
        <v/>
      </c>
      <c r="AG221" s="311" t="str">
        <f t="shared" si="108"/>
        <v/>
      </c>
      <c r="AH221" s="311" t="str">
        <f t="shared" si="109"/>
        <v/>
      </c>
      <c r="AI221" s="311" t="str">
        <f t="shared" si="109"/>
        <v/>
      </c>
      <c r="AJ221" s="311" t="str">
        <f t="shared" si="109"/>
        <v/>
      </c>
      <c r="AK221" s="311">
        <f t="shared" si="109"/>
        <v>0</v>
      </c>
      <c r="AL221" s="311">
        <f t="shared" si="109"/>
        <v>0</v>
      </c>
      <c r="AM221" s="311">
        <f t="shared" si="109"/>
        <v>0</v>
      </c>
      <c r="AN221" s="311">
        <f t="shared" si="109"/>
        <v>0</v>
      </c>
      <c r="AO221" s="311">
        <f t="shared" si="109"/>
        <v>0</v>
      </c>
      <c r="AP221" s="311">
        <f t="shared" si="109"/>
        <v>0</v>
      </c>
      <c r="AQ221" s="311">
        <f t="shared" si="109"/>
        <v>0</v>
      </c>
      <c r="AR221" s="311">
        <f t="shared" si="110"/>
        <v>0</v>
      </c>
      <c r="AS221" s="311">
        <f t="shared" si="110"/>
        <v>0</v>
      </c>
      <c r="AT221" s="311">
        <f t="shared" si="110"/>
        <v>0</v>
      </c>
      <c r="AU221" s="311">
        <f t="shared" si="110"/>
        <v>0</v>
      </c>
      <c r="AV221" s="311">
        <f t="shared" si="110"/>
        <v>0</v>
      </c>
      <c r="AW221" s="311">
        <f t="shared" si="110"/>
        <v>0</v>
      </c>
      <c r="AX221" s="311">
        <f t="shared" si="110"/>
        <v>0</v>
      </c>
      <c r="AY221" s="311">
        <f t="shared" si="110"/>
        <v>0</v>
      </c>
      <c r="AZ221" s="311" t="str">
        <f t="shared" si="110"/>
        <v/>
      </c>
      <c r="BA221" s="311" t="str">
        <f t="shared" si="110"/>
        <v/>
      </c>
      <c r="BB221" s="311" t="str">
        <f t="shared" si="111"/>
        <v/>
      </c>
      <c r="BC221" s="311" t="str">
        <f t="shared" si="111"/>
        <v/>
      </c>
      <c r="BD221" s="311" t="str">
        <f t="shared" si="111"/>
        <v/>
      </c>
      <c r="BE221" s="311" t="str">
        <f t="shared" si="111"/>
        <v/>
      </c>
      <c r="BF221" s="311" t="str">
        <f t="shared" si="111"/>
        <v/>
      </c>
      <c r="BG221" s="311" t="str">
        <f t="shared" si="111"/>
        <v/>
      </c>
      <c r="BH221" s="311" t="str">
        <f t="shared" si="111"/>
        <v/>
      </c>
      <c r="BI221" s="311" t="str">
        <f t="shared" si="111"/>
        <v/>
      </c>
      <c r="BJ221" s="311" t="str">
        <f t="shared" si="111"/>
        <v/>
      </c>
      <c r="BK221" s="311" t="str">
        <f t="shared" si="111"/>
        <v/>
      </c>
      <c r="BL221" s="311" t="str">
        <f t="shared" si="111"/>
        <v/>
      </c>
      <c r="BM221" s="311" t="str">
        <f t="shared" si="111"/>
        <v/>
      </c>
    </row>
    <row r="222" spans="1:65" s="253" customFormat="1">
      <c r="A222" s="457"/>
      <c r="B222" s="336">
        <f t="shared" si="87"/>
        <v>2072</v>
      </c>
      <c r="C222" s="339">
        <f t="shared" ca="1" si="86"/>
        <v>0</v>
      </c>
      <c r="D222" s="311" t="str">
        <f t="shared" si="106"/>
        <v/>
      </c>
      <c r="E222" s="311" t="str">
        <f t="shared" si="106"/>
        <v/>
      </c>
      <c r="F222" s="311" t="str">
        <f t="shared" si="106"/>
        <v/>
      </c>
      <c r="G222" s="311" t="str">
        <f t="shared" si="106"/>
        <v/>
      </c>
      <c r="H222" s="311" t="str">
        <f t="shared" si="106"/>
        <v/>
      </c>
      <c r="I222" s="311" t="str">
        <f t="shared" si="106"/>
        <v/>
      </c>
      <c r="J222" s="311" t="str">
        <f t="shared" si="106"/>
        <v/>
      </c>
      <c r="K222" s="311" t="str">
        <f t="shared" si="106"/>
        <v/>
      </c>
      <c r="L222" s="311" t="str">
        <f t="shared" si="106"/>
        <v/>
      </c>
      <c r="M222" s="311" t="str">
        <f t="shared" si="106"/>
        <v/>
      </c>
      <c r="N222" s="311" t="str">
        <f t="shared" si="107"/>
        <v/>
      </c>
      <c r="O222" s="311" t="str">
        <f t="shared" si="107"/>
        <v/>
      </c>
      <c r="P222" s="311" t="str">
        <f t="shared" si="107"/>
        <v/>
      </c>
      <c r="Q222" s="311" t="str">
        <f t="shared" si="107"/>
        <v/>
      </c>
      <c r="R222" s="311" t="str">
        <f t="shared" si="107"/>
        <v/>
      </c>
      <c r="S222" s="311" t="str">
        <f t="shared" si="107"/>
        <v/>
      </c>
      <c r="T222" s="311" t="str">
        <f t="shared" si="107"/>
        <v/>
      </c>
      <c r="U222" s="311" t="str">
        <f t="shared" si="107"/>
        <v/>
      </c>
      <c r="V222" s="311" t="str">
        <f t="shared" si="107"/>
        <v/>
      </c>
      <c r="W222" s="311" t="str">
        <f t="shared" si="107"/>
        <v/>
      </c>
      <c r="X222" s="311" t="str">
        <f t="shared" si="108"/>
        <v/>
      </c>
      <c r="Y222" s="311" t="str">
        <f t="shared" si="108"/>
        <v/>
      </c>
      <c r="Z222" s="311" t="str">
        <f t="shared" si="108"/>
        <v/>
      </c>
      <c r="AA222" s="311" t="str">
        <f t="shared" si="108"/>
        <v/>
      </c>
      <c r="AB222" s="311" t="str">
        <f t="shared" si="108"/>
        <v/>
      </c>
      <c r="AC222" s="311" t="str">
        <f t="shared" si="108"/>
        <v/>
      </c>
      <c r="AD222" s="311" t="str">
        <f t="shared" si="108"/>
        <v/>
      </c>
      <c r="AE222" s="311" t="str">
        <f t="shared" si="108"/>
        <v/>
      </c>
      <c r="AF222" s="311" t="str">
        <f t="shared" si="108"/>
        <v/>
      </c>
      <c r="AG222" s="311" t="str">
        <f t="shared" si="108"/>
        <v/>
      </c>
      <c r="AH222" s="311" t="str">
        <f t="shared" si="109"/>
        <v/>
      </c>
      <c r="AI222" s="311" t="str">
        <f t="shared" si="109"/>
        <v/>
      </c>
      <c r="AJ222" s="311" t="str">
        <f t="shared" si="109"/>
        <v/>
      </c>
      <c r="AK222" s="311" t="str">
        <f t="shared" si="109"/>
        <v/>
      </c>
      <c r="AL222" s="311">
        <f t="shared" si="109"/>
        <v>0</v>
      </c>
      <c r="AM222" s="311">
        <f t="shared" si="109"/>
        <v>0</v>
      </c>
      <c r="AN222" s="311">
        <f t="shared" si="109"/>
        <v>0</v>
      </c>
      <c r="AO222" s="311">
        <f t="shared" si="109"/>
        <v>0</v>
      </c>
      <c r="AP222" s="311">
        <f t="shared" si="109"/>
        <v>0</v>
      </c>
      <c r="AQ222" s="311">
        <f t="shared" si="109"/>
        <v>0</v>
      </c>
      <c r="AR222" s="311">
        <f t="shared" si="110"/>
        <v>0</v>
      </c>
      <c r="AS222" s="311">
        <f t="shared" si="110"/>
        <v>0</v>
      </c>
      <c r="AT222" s="311">
        <f t="shared" si="110"/>
        <v>0</v>
      </c>
      <c r="AU222" s="311">
        <f t="shared" si="110"/>
        <v>0</v>
      </c>
      <c r="AV222" s="311">
        <f t="shared" si="110"/>
        <v>0</v>
      </c>
      <c r="AW222" s="311">
        <f t="shared" si="110"/>
        <v>0</v>
      </c>
      <c r="AX222" s="311">
        <f t="shared" si="110"/>
        <v>0</v>
      </c>
      <c r="AY222" s="311">
        <f t="shared" si="110"/>
        <v>0</v>
      </c>
      <c r="AZ222" s="311">
        <f t="shared" si="110"/>
        <v>0</v>
      </c>
      <c r="BA222" s="311" t="str">
        <f t="shared" si="110"/>
        <v/>
      </c>
      <c r="BB222" s="311" t="str">
        <f t="shared" si="111"/>
        <v/>
      </c>
      <c r="BC222" s="311" t="str">
        <f t="shared" si="111"/>
        <v/>
      </c>
      <c r="BD222" s="311" t="str">
        <f t="shared" si="111"/>
        <v/>
      </c>
      <c r="BE222" s="311" t="str">
        <f t="shared" si="111"/>
        <v/>
      </c>
      <c r="BF222" s="311" t="str">
        <f t="shared" si="111"/>
        <v/>
      </c>
      <c r="BG222" s="311" t="str">
        <f t="shared" si="111"/>
        <v/>
      </c>
      <c r="BH222" s="311" t="str">
        <f t="shared" si="111"/>
        <v/>
      </c>
      <c r="BI222" s="311" t="str">
        <f t="shared" si="111"/>
        <v/>
      </c>
      <c r="BJ222" s="311" t="str">
        <f t="shared" si="111"/>
        <v/>
      </c>
      <c r="BK222" s="311" t="str">
        <f t="shared" si="111"/>
        <v/>
      </c>
      <c r="BL222" s="311" t="str">
        <f t="shared" si="111"/>
        <v/>
      </c>
      <c r="BM222" s="311" t="str">
        <f t="shared" si="111"/>
        <v/>
      </c>
    </row>
    <row r="223" spans="1:65" s="253" customFormat="1">
      <c r="A223" s="457"/>
      <c r="B223" s="336">
        <f t="shared" si="87"/>
        <v>2073</v>
      </c>
      <c r="C223" s="339">
        <f t="shared" ca="1" si="86"/>
        <v>0</v>
      </c>
      <c r="D223" s="311" t="str">
        <f t="shared" si="106"/>
        <v/>
      </c>
      <c r="E223" s="311" t="str">
        <f t="shared" si="106"/>
        <v/>
      </c>
      <c r="F223" s="311" t="str">
        <f t="shared" si="106"/>
        <v/>
      </c>
      <c r="G223" s="311" t="str">
        <f t="shared" si="106"/>
        <v/>
      </c>
      <c r="H223" s="311" t="str">
        <f t="shared" si="106"/>
        <v/>
      </c>
      <c r="I223" s="311" t="str">
        <f t="shared" si="106"/>
        <v/>
      </c>
      <c r="J223" s="311" t="str">
        <f t="shared" si="106"/>
        <v/>
      </c>
      <c r="K223" s="311" t="str">
        <f t="shared" si="106"/>
        <v/>
      </c>
      <c r="L223" s="311" t="str">
        <f t="shared" si="106"/>
        <v/>
      </c>
      <c r="M223" s="311" t="str">
        <f t="shared" si="106"/>
        <v/>
      </c>
      <c r="N223" s="311" t="str">
        <f t="shared" si="107"/>
        <v/>
      </c>
      <c r="O223" s="311" t="str">
        <f t="shared" si="107"/>
        <v/>
      </c>
      <c r="P223" s="311" t="str">
        <f t="shared" si="107"/>
        <v/>
      </c>
      <c r="Q223" s="311" t="str">
        <f t="shared" si="107"/>
        <v/>
      </c>
      <c r="R223" s="311" t="str">
        <f t="shared" si="107"/>
        <v/>
      </c>
      <c r="S223" s="311" t="str">
        <f t="shared" si="107"/>
        <v/>
      </c>
      <c r="T223" s="311" t="str">
        <f t="shared" si="107"/>
        <v/>
      </c>
      <c r="U223" s="311" t="str">
        <f t="shared" si="107"/>
        <v/>
      </c>
      <c r="V223" s="311" t="str">
        <f t="shared" si="107"/>
        <v/>
      </c>
      <c r="W223" s="311" t="str">
        <f t="shared" si="107"/>
        <v/>
      </c>
      <c r="X223" s="311" t="str">
        <f t="shared" si="108"/>
        <v/>
      </c>
      <c r="Y223" s="311" t="str">
        <f t="shared" si="108"/>
        <v/>
      </c>
      <c r="Z223" s="311" t="str">
        <f t="shared" si="108"/>
        <v/>
      </c>
      <c r="AA223" s="311" t="str">
        <f t="shared" si="108"/>
        <v/>
      </c>
      <c r="AB223" s="311" t="str">
        <f t="shared" si="108"/>
        <v/>
      </c>
      <c r="AC223" s="311" t="str">
        <f t="shared" si="108"/>
        <v/>
      </c>
      <c r="AD223" s="311" t="str">
        <f t="shared" si="108"/>
        <v/>
      </c>
      <c r="AE223" s="311" t="str">
        <f t="shared" si="108"/>
        <v/>
      </c>
      <c r="AF223" s="311" t="str">
        <f t="shared" si="108"/>
        <v/>
      </c>
      <c r="AG223" s="311" t="str">
        <f t="shared" si="108"/>
        <v/>
      </c>
      <c r="AH223" s="311" t="str">
        <f t="shared" si="109"/>
        <v/>
      </c>
      <c r="AI223" s="311" t="str">
        <f t="shared" si="109"/>
        <v/>
      </c>
      <c r="AJ223" s="311" t="str">
        <f t="shared" si="109"/>
        <v/>
      </c>
      <c r="AK223" s="311" t="str">
        <f t="shared" si="109"/>
        <v/>
      </c>
      <c r="AL223" s="311" t="str">
        <f t="shared" si="109"/>
        <v/>
      </c>
      <c r="AM223" s="311">
        <f t="shared" si="109"/>
        <v>0</v>
      </c>
      <c r="AN223" s="311">
        <f t="shared" si="109"/>
        <v>0</v>
      </c>
      <c r="AO223" s="311">
        <f t="shared" si="109"/>
        <v>0</v>
      </c>
      <c r="AP223" s="311">
        <f t="shared" si="109"/>
        <v>0</v>
      </c>
      <c r="AQ223" s="311">
        <f t="shared" si="109"/>
        <v>0</v>
      </c>
      <c r="AR223" s="311">
        <f t="shared" si="110"/>
        <v>0</v>
      </c>
      <c r="AS223" s="311">
        <f t="shared" si="110"/>
        <v>0</v>
      </c>
      <c r="AT223" s="311">
        <f t="shared" si="110"/>
        <v>0</v>
      </c>
      <c r="AU223" s="311">
        <f t="shared" si="110"/>
        <v>0</v>
      </c>
      <c r="AV223" s="311">
        <f t="shared" si="110"/>
        <v>0</v>
      </c>
      <c r="AW223" s="311">
        <f t="shared" si="110"/>
        <v>0</v>
      </c>
      <c r="AX223" s="311">
        <f t="shared" si="110"/>
        <v>0</v>
      </c>
      <c r="AY223" s="311">
        <f t="shared" si="110"/>
        <v>0</v>
      </c>
      <c r="AZ223" s="311">
        <f t="shared" si="110"/>
        <v>0</v>
      </c>
      <c r="BA223" s="311">
        <f t="shared" si="110"/>
        <v>0</v>
      </c>
      <c r="BB223" s="311" t="str">
        <f t="shared" si="111"/>
        <v/>
      </c>
      <c r="BC223" s="311" t="str">
        <f t="shared" si="111"/>
        <v/>
      </c>
      <c r="BD223" s="311" t="str">
        <f t="shared" si="111"/>
        <v/>
      </c>
      <c r="BE223" s="311" t="str">
        <f t="shared" si="111"/>
        <v/>
      </c>
      <c r="BF223" s="311" t="str">
        <f t="shared" si="111"/>
        <v/>
      </c>
      <c r="BG223" s="311" t="str">
        <f t="shared" si="111"/>
        <v/>
      </c>
      <c r="BH223" s="311" t="str">
        <f t="shared" si="111"/>
        <v/>
      </c>
      <c r="BI223" s="311" t="str">
        <f t="shared" si="111"/>
        <v/>
      </c>
      <c r="BJ223" s="311" t="str">
        <f t="shared" si="111"/>
        <v/>
      </c>
      <c r="BK223" s="311" t="str">
        <f t="shared" si="111"/>
        <v/>
      </c>
      <c r="BL223" s="311" t="str">
        <f t="shared" si="111"/>
        <v/>
      </c>
      <c r="BM223" s="311" t="str">
        <f t="shared" si="111"/>
        <v/>
      </c>
    </row>
    <row r="224" spans="1:65" s="253" customFormat="1">
      <c r="A224" s="457"/>
      <c r="B224" s="336">
        <f t="shared" si="87"/>
        <v>2074</v>
      </c>
      <c r="C224" s="339">
        <f t="shared" ca="1" si="86"/>
        <v>0</v>
      </c>
      <c r="D224" s="311" t="str">
        <f t="shared" ref="D224:M235" si="112">IF(D$172="","",IF($B224&gt;$B$18,"",IF(AND($B224&gt;=D$172,$B224-D$172&lt;$B$21),D$173/$B$21,"")))</f>
        <v/>
      </c>
      <c r="E224" s="311" t="str">
        <f t="shared" si="112"/>
        <v/>
      </c>
      <c r="F224" s="311" t="str">
        <f t="shared" si="112"/>
        <v/>
      </c>
      <c r="G224" s="311" t="str">
        <f t="shared" si="112"/>
        <v/>
      </c>
      <c r="H224" s="311" t="str">
        <f t="shared" si="112"/>
        <v/>
      </c>
      <c r="I224" s="311" t="str">
        <f t="shared" si="112"/>
        <v/>
      </c>
      <c r="J224" s="311" t="str">
        <f t="shared" si="112"/>
        <v/>
      </c>
      <c r="K224" s="311" t="str">
        <f t="shared" si="112"/>
        <v/>
      </c>
      <c r="L224" s="311" t="str">
        <f t="shared" si="112"/>
        <v/>
      </c>
      <c r="M224" s="311" t="str">
        <f t="shared" si="112"/>
        <v/>
      </c>
      <c r="N224" s="311" t="str">
        <f t="shared" ref="N224:W235" si="113">IF(N$172="","",IF($B224&gt;$B$18,"",IF(AND($B224&gt;=N$172,$B224-N$172&lt;$B$21),N$173/$B$21,"")))</f>
        <v/>
      </c>
      <c r="O224" s="311" t="str">
        <f t="shared" si="113"/>
        <v/>
      </c>
      <c r="P224" s="311" t="str">
        <f t="shared" si="113"/>
        <v/>
      </c>
      <c r="Q224" s="311" t="str">
        <f t="shared" si="113"/>
        <v/>
      </c>
      <c r="R224" s="311" t="str">
        <f t="shared" si="113"/>
        <v/>
      </c>
      <c r="S224" s="311" t="str">
        <f t="shared" si="113"/>
        <v/>
      </c>
      <c r="T224" s="311" t="str">
        <f t="shared" si="113"/>
        <v/>
      </c>
      <c r="U224" s="311" t="str">
        <f t="shared" si="113"/>
        <v/>
      </c>
      <c r="V224" s="311" t="str">
        <f t="shared" si="113"/>
        <v/>
      </c>
      <c r="W224" s="311" t="str">
        <f t="shared" si="113"/>
        <v/>
      </c>
      <c r="X224" s="311" t="str">
        <f t="shared" ref="X224:AG235" si="114">IF(X$172="","",IF($B224&gt;$B$18,"",IF(AND($B224&gt;=X$172,$B224-X$172&lt;$B$21),X$173/$B$21,"")))</f>
        <v/>
      </c>
      <c r="Y224" s="311" t="str">
        <f t="shared" si="114"/>
        <v/>
      </c>
      <c r="Z224" s="311" t="str">
        <f t="shared" si="114"/>
        <v/>
      </c>
      <c r="AA224" s="311" t="str">
        <f t="shared" si="114"/>
        <v/>
      </c>
      <c r="AB224" s="311" t="str">
        <f t="shared" si="114"/>
        <v/>
      </c>
      <c r="AC224" s="311" t="str">
        <f t="shared" si="114"/>
        <v/>
      </c>
      <c r="AD224" s="311" t="str">
        <f t="shared" si="114"/>
        <v/>
      </c>
      <c r="AE224" s="311" t="str">
        <f t="shared" si="114"/>
        <v/>
      </c>
      <c r="AF224" s="311" t="str">
        <f t="shared" si="114"/>
        <v/>
      </c>
      <c r="AG224" s="311" t="str">
        <f t="shared" si="114"/>
        <v/>
      </c>
      <c r="AH224" s="311" t="str">
        <f t="shared" ref="AH224:AQ235" si="115">IF(AH$172="","",IF($B224&gt;$B$18,"",IF(AND($B224&gt;=AH$172,$B224-AH$172&lt;$B$21),AH$173/$B$21,"")))</f>
        <v/>
      </c>
      <c r="AI224" s="311" t="str">
        <f t="shared" si="115"/>
        <v/>
      </c>
      <c r="AJ224" s="311" t="str">
        <f t="shared" si="115"/>
        <v/>
      </c>
      <c r="AK224" s="311" t="str">
        <f t="shared" si="115"/>
        <v/>
      </c>
      <c r="AL224" s="311" t="str">
        <f t="shared" si="115"/>
        <v/>
      </c>
      <c r="AM224" s="311" t="str">
        <f t="shared" si="115"/>
        <v/>
      </c>
      <c r="AN224" s="311">
        <f t="shared" si="115"/>
        <v>0</v>
      </c>
      <c r="AO224" s="311">
        <f t="shared" si="115"/>
        <v>0</v>
      </c>
      <c r="AP224" s="311">
        <f t="shared" si="115"/>
        <v>0</v>
      </c>
      <c r="AQ224" s="311">
        <f t="shared" si="115"/>
        <v>0</v>
      </c>
      <c r="AR224" s="311">
        <f t="shared" ref="AR224:BA235" si="116">IF(AR$172="","",IF($B224&gt;$B$18,"",IF(AND($B224&gt;=AR$172,$B224-AR$172&lt;$B$21),AR$173/$B$21,"")))</f>
        <v>0</v>
      </c>
      <c r="AS224" s="311">
        <f t="shared" si="116"/>
        <v>0</v>
      </c>
      <c r="AT224" s="311">
        <f t="shared" si="116"/>
        <v>0</v>
      </c>
      <c r="AU224" s="311">
        <f t="shared" si="116"/>
        <v>0</v>
      </c>
      <c r="AV224" s="311">
        <f t="shared" si="116"/>
        <v>0</v>
      </c>
      <c r="AW224" s="311">
        <f t="shared" si="116"/>
        <v>0</v>
      </c>
      <c r="AX224" s="311">
        <f t="shared" si="116"/>
        <v>0</v>
      </c>
      <c r="AY224" s="311">
        <f t="shared" si="116"/>
        <v>0</v>
      </c>
      <c r="AZ224" s="311">
        <f t="shared" si="116"/>
        <v>0</v>
      </c>
      <c r="BA224" s="311">
        <f t="shared" si="116"/>
        <v>0</v>
      </c>
      <c r="BB224" s="311">
        <f t="shared" ref="BB224:BM235" si="117">IF(BB$172="","",IF($B224&gt;$B$18,"",IF(AND($B224&gt;=BB$172,$B224-BB$172&lt;$B$21),BB$173/$B$21,"")))</f>
        <v>0</v>
      </c>
      <c r="BC224" s="311" t="str">
        <f t="shared" si="117"/>
        <v/>
      </c>
      <c r="BD224" s="311" t="str">
        <f t="shared" si="117"/>
        <v/>
      </c>
      <c r="BE224" s="311" t="str">
        <f t="shared" si="117"/>
        <v/>
      </c>
      <c r="BF224" s="311" t="str">
        <f t="shared" si="117"/>
        <v/>
      </c>
      <c r="BG224" s="311" t="str">
        <f t="shared" si="117"/>
        <v/>
      </c>
      <c r="BH224" s="311" t="str">
        <f t="shared" si="117"/>
        <v/>
      </c>
      <c r="BI224" s="311" t="str">
        <f t="shared" si="117"/>
        <v/>
      </c>
      <c r="BJ224" s="311" t="str">
        <f t="shared" si="117"/>
        <v/>
      </c>
      <c r="BK224" s="311" t="str">
        <f t="shared" si="117"/>
        <v/>
      </c>
      <c r="BL224" s="311" t="str">
        <f t="shared" si="117"/>
        <v/>
      </c>
      <c r="BM224" s="311" t="str">
        <f t="shared" si="117"/>
        <v/>
      </c>
    </row>
    <row r="225" spans="1:65" s="253" customFormat="1">
      <c r="A225" s="457"/>
      <c r="B225" s="336">
        <f t="shared" si="87"/>
        <v>2075</v>
      </c>
      <c r="C225" s="339">
        <f t="shared" ca="1" si="86"/>
        <v>0</v>
      </c>
      <c r="D225" s="311" t="str">
        <f t="shared" si="112"/>
        <v/>
      </c>
      <c r="E225" s="311" t="str">
        <f t="shared" si="112"/>
        <v/>
      </c>
      <c r="F225" s="311" t="str">
        <f t="shared" si="112"/>
        <v/>
      </c>
      <c r="G225" s="311" t="str">
        <f t="shared" si="112"/>
        <v/>
      </c>
      <c r="H225" s="311" t="str">
        <f t="shared" si="112"/>
        <v/>
      </c>
      <c r="I225" s="311" t="str">
        <f t="shared" si="112"/>
        <v/>
      </c>
      <c r="J225" s="311" t="str">
        <f t="shared" si="112"/>
        <v/>
      </c>
      <c r="K225" s="311" t="str">
        <f t="shared" si="112"/>
        <v/>
      </c>
      <c r="L225" s="311" t="str">
        <f t="shared" si="112"/>
        <v/>
      </c>
      <c r="M225" s="311" t="str">
        <f t="shared" si="112"/>
        <v/>
      </c>
      <c r="N225" s="311" t="str">
        <f t="shared" si="113"/>
        <v/>
      </c>
      <c r="O225" s="311" t="str">
        <f t="shared" si="113"/>
        <v/>
      </c>
      <c r="P225" s="311" t="str">
        <f t="shared" si="113"/>
        <v/>
      </c>
      <c r="Q225" s="311" t="str">
        <f t="shared" si="113"/>
        <v/>
      </c>
      <c r="R225" s="311" t="str">
        <f t="shared" si="113"/>
        <v/>
      </c>
      <c r="S225" s="311" t="str">
        <f t="shared" si="113"/>
        <v/>
      </c>
      <c r="T225" s="311" t="str">
        <f t="shared" si="113"/>
        <v/>
      </c>
      <c r="U225" s="311" t="str">
        <f t="shared" si="113"/>
        <v/>
      </c>
      <c r="V225" s="311" t="str">
        <f t="shared" si="113"/>
        <v/>
      </c>
      <c r="W225" s="311" t="str">
        <f t="shared" si="113"/>
        <v/>
      </c>
      <c r="X225" s="311" t="str">
        <f t="shared" si="114"/>
        <v/>
      </c>
      <c r="Y225" s="311" t="str">
        <f t="shared" si="114"/>
        <v/>
      </c>
      <c r="Z225" s="311" t="str">
        <f t="shared" si="114"/>
        <v/>
      </c>
      <c r="AA225" s="311" t="str">
        <f t="shared" si="114"/>
        <v/>
      </c>
      <c r="AB225" s="311" t="str">
        <f t="shared" si="114"/>
        <v/>
      </c>
      <c r="AC225" s="311" t="str">
        <f t="shared" si="114"/>
        <v/>
      </c>
      <c r="AD225" s="311" t="str">
        <f t="shared" si="114"/>
        <v/>
      </c>
      <c r="AE225" s="311" t="str">
        <f t="shared" si="114"/>
        <v/>
      </c>
      <c r="AF225" s="311" t="str">
        <f t="shared" si="114"/>
        <v/>
      </c>
      <c r="AG225" s="311" t="str">
        <f t="shared" si="114"/>
        <v/>
      </c>
      <c r="AH225" s="311" t="str">
        <f t="shared" si="115"/>
        <v/>
      </c>
      <c r="AI225" s="311" t="str">
        <f t="shared" si="115"/>
        <v/>
      </c>
      <c r="AJ225" s="311" t="str">
        <f t="shared" si="115"/>
        <v/>
      </c>
      <c r="AK225" s="311" t="str">
        <f t="shared" si="115"/>
        <v/>
      </c>
      <c r="AL225" s="311" t="str">
        <f t="shared" si="115"/>
        <v/>
      </c>
      <c r="AM225" s="311" t="str">
        <f t="shared" si="115"/>
        <v/>
      </c>
      <c r="AN225" s="311" t="str">
        <f t="shared" si="115"/>
        <v/>
      </c>
      <c r="AO225" s="311">
        <f t="shared" si="115"/>
        <v>0</v>
      </c>
      <c r="AP225" s="311">
        <f t="shared" si="115"/>
        <v>0</v>
      </c>
      <c r="AQ225" s="311">
        <f t="shared" si="115"/>
        <v>0</v>
      </c>
      <c r="AR225" s="311">
        <f t="shared" si="116"/>
        <v>0</v>
      </c>
      <c r="AS225" s="311">
        <f t="shared" si="116"/>
        <v>0</v>
      </c>
      <c r="AT225" s="311">
        <f t="shared" si="116"/>
        <v>0</v>
      </c>
      <c r="AU225" s="311">
        <f t="shared" si="116"/>
        <v>0</v>
      </c>
      <c r="AV225" s="311">
        <f t="shared" si="116"/>
        <v>0</v>
      </c>
      <c r="AW225" s="311">
        <f t="shared" si="116"/>
        <v>0</v>
      </c>
      <c r="AX225" s="311">
        <f t="shared" si="116"/>
        <v>0</v>
      </c>
      <c r="AY225" s="311">
        <f t="shared" si="116"/>
        <v>0</v>
      </c>
      <c r="AZ225" s="311">
        <f t="shared" si="116"/>
        <v>0</v>
      </c>
      <c r="BA225" s="311">
        <f t="shared" si="116"/>
        <v>0</v>
      </c>
      <c r="BB225" s="311">
        <f t="shared" si="117"/>
        <v>0</v>
      </c>
      <c r="BC225" s="311">
        <f t="shared" si="117"/>
        <v>0</v>
      </c>
      <c r="BD225" s="311" t="str">
        <f t="shared" si="117"/>
        <v/>
      </c>
      <c r="BE225" s="311" t="str">
        <f t="shared" si="117"/>
        <v/>
      </c>
      <c r="BF225" s="311" t="str">
        <f t="shared" si="117"/>
        <v/>
      </c>
      <c r="BG225" s="311" t="str">
        <f t="shared" si="117"/>
        <v/>
      </c>
      <c r="BH225" s="311" t="str">
        <f t="shared" si="117"/>
        <v/>
      </c>
      <c r="BI225" s="311" t="str">
        <f t="shared" si="117"/>
        <v/>
      </c>
      <c r="BJ225" s="311" t="str">
        <f t="shared" si="117"/>
        <v/>
      </c>
      <c r="BK225" s="311" t="str">
        <f t="shared" si="117"/>
        <v/>
      </c>
      <c r="BL225" s="311" t="str">
        <f t="shared" si="117"/>
        <v/>
      </c>
      <c r="BM225" s="311" t="str">
        <f t="shared" si="117"/>
        <v/>
      </c>
    </row>
    <row r="226" spans="1:65" s="253" customFormat="1">
      <c r="A226" s="457"/>
      <c r="B226" s="336">
        <f t="shared" si="87"/>
        <v>2076</v>
      </c>
      <c r="C226" s="339">
        <f t="shared" ca="1" si="86"/>
        <v>0</v>
      </c>
      <c r="D226" s="311" t="str">
        <f t="shared" si="112"/>
        <v/>
      </c>
      <c r="E226" s="311" t="str">
        <f t="shared" si="112"/>
        <v/>
      </c>
      <c r="F226" s="311" t="str">
        <f t="shared" si="112"/>
        <v/>
      </c>
      <c r="G226" s="311" t="str">
        <f t="shared" si="112"/>
        <v/>
      </c>
      <c r="H226" s="311" t="str">
        <f t="shared" si="112"/>
        <v/>
      </c>
      <c r="I226" s="311" t="str">
        <f t="shared" si="112"/>
        <v/>
      </c>
      <c r="J226" s="311" t="str">
        <f t="shared" si="112"/>
        <v/>
      </c>
      <c r="K226" s="311" t="str">
        <f t="shared" si="112"/>
        <v/>
      </c>
      <c r="L226" s="311" t="str">
        <f t="shared" si="112"/>
        <v/>
      </c>
      <c r="M226" s="311" t="str">
        <f t="shared" si="112"/>
        <v/>
      </c>
      <c r="N226" s="311" t="str">
        <f t="shared" si="113"/>
        <v/>
      </c>
      <c r="O226" s="311" t="str">
        <f t="shared" si="113"/>
        <v/>
      </c>
      <c r="P226" s="311" t="str">
        <f t="shared" si="113"/>
        <v/>
      </c>
      <c r="Q226" s="311" t="str">
        <f t="shared" si="113"/>
        <v/>
      </c>
      <c r="R226" s="311" t="str">
        <f t="shared" si="113"/>
        <v/>
      </c>
      <c r="S226" s="311" t="str">
        <f t="shared" si="113"/>
        <v/>
      </c>
      <c r="T226" s="311" t="str">
        <f t="shared" si="113"/>
        <v/>
      </c>
      <c r="U226" s="311" t="str">
        <f t="shared" si="113"/>
        <v/>
      </c>
      <c r="V226" s="311" t="str">
        <f t="shared" si="113"/>
        <v/>
      </c>
      <c r="W226" s="311" t="str">
        <f t="shared" si="113"/>
        <v/>
      </c>
      <c r="X226" s="311" t="str">
        <f t="shared" si="114"/>
        <v/>
      </c>
      <c r="Y226" s="311" t="str">
        <f t="shared" si="114"/>
        <v/>
      </c>
      <c r="Z226" s="311" t="str">
        <f t="shared" si="114"/>
        <v/>
      </c>
      <c r="AA226" s="311" t="str">
        <f t="shared" si="114"/>
        <v/>
      </c>
      <c r="AB226" s="311" t="str">
        <f t="shared" si="114"/>
        <v/>
      </c>
      <c r="AC226" s="311" t="str">
        <f t="shared" si="114"/>
        <v/>
      </c>
      <c r="AD226" s="311" t="str">
        <f t="shared" si="114"/>
        <v/>
      </c>
      <c r="AE226" s="311" t="str">
        <f t="shared" si="114"/>
        <v/>
      </c>
      <c r="AF226" s="311" t="str">
        <f t="shared" si="114"/>
        <v/>
      </c>
      <c r="AG226" s="311" t="str">
        <f t="shared" si="114"/>
        <v/>
      </c>
      <c r="AH226" s="311" t="str">
        <f t="shared" si="115"/>
        <v/>
      </c>
      <c r="AI226" s="311" t="str">
        <f t="shared" si="115"/>
        <v/>
      </c>
      <c r="AJ226" s="311" t="str">
        <f t="shared" si="115"/>
        <v/>
      </c>
      <c r="AK226" s="311" t="str">
        <f t="shared" si="115"/>
        <v/>
      </c>
      <c r="AL226" s="311" t="str">
        <f t="shared" si="115"/>
        <v/>
      </c>
      <c r="AM226" s="311" t="str">
        <f t="shared" si="115"/>
        <v/>
      </c>
      <c r="AN226" s="311" t="str">
        <f t="shared" si="115"/>
        <v/>
      </c>
      <c r="AO226" s="311" t="str">
        <f t="shared" si="115"/>
        <v/>
      </c>
      <c r="AP226" s="311">
        <f t="shared" si="115"/>
        <v>0</v>
      </c>
      <c r="AQ226" s="311">
        <f t="shared" si="115"/>
        <v>0</v>
      </c>
      <c r="AR226" s="311">
        <f t="shared" si="116"/>
        <v>0</v>
      </c>
      <c r="AS226" s="311">
        <f t="shared" si="116"/>
        <v>0</v>
      </c>
      <c r="AT226" s="311">
        <f t="shared" si="116"/>
        <v>0</v>
      </c>
      <c r="AU226" s="311">
        <f t="shared" si="116"/>
        <v>0</v>
      </c>
      <c r="AV226" s="311">
        <f t="shared" si="116"/>
        <v>0</v>
      </c>
      <c r="AW226" s="311">
        <f t="shared" si="116"/>
        <v>0</v>
      </c>
      <c r="AX226" s="311">
        <f t="shared" si="116"/>
        <v>0</v>
      </c>
      <c r="AY226" s="311">
        <f t="shared" si="116"/>
        <v>0</v>
      </c>
      <c r="AZ226" s="311">
        <f t="shared" si="116"/>
        <v>0</v>
      </c>
      <c r="BA226" s="311">
        <f t="shared" si="116"/>
        <v>0</v>
      </c>
      <c r="BB226" s="311">
        <f t="shared" si="117"/>
        <v>0</v>
      </c>
      <c r="BC226" s="311">
        <f t="shared" si="117"/>
        <v>0</v>
      </c>
      <c r="BD226" s="311">
        <f t="shared" si="117"/>
        <v>0</v>
      </c>
      <c r="BE226" s="311" t="str">
        <f t="shared" si="117"/>
        <v/>
      </c>
      <c r="BF226" s="311" t="str">
        <f t="shared" si="117"/>
        <v/>
      </c>
      <c r="BG226" s="311" t="str">
        <f t="shared" si="117"/>
        <v/>
      </c>
      <c r="BH226" s="311" t="str">
        <f t="shared" si="117"/>
        <v/>
      </c>
      <c r="BI226" s="311" t="str">
        <f t="shared" si="117"/>
        <v/>
      </c>
      <c r="BJ226" s="311" t="str">
        <f t="shared" si="117"/>
        <v/>
      </c>
      <c r="BK226" s="311" t="str">
        <f t="shared" si="117"/>
        <v/>
      </c>
      <c r="BL226" s="311" t="str">
        <f t="shared" si="117"/>
        <v/>
      </c>
      <c r="BM226" s="311" t="str">
        <f t="shared" si="117"/>
        <v/>
      </c>
    </row>
    <row r="227" spans="1:65" s="253" customFormat="1">
      <c r="A227" s="457"/>
      <c r="B227" s="336">
        <f t="shared" si="87"/>
        <v>2077</v>
      </c>
      <c r="C227" s="339">
        <f t="shared" ca="1" si="86"/>
        <v>0</v>
      </c>
      <c r="D227" s="311" t="str">
        <f t="shared" si="112"/>
        <v/>
      </c>
      <c r="E227" s="311" t="str">
        <f t="shared" si="112"/>
        <v/>
      </c>
      <c r="F227" s="311" t="str">
        <f t="shared" si="112"/>
        <v/>
      </c>
      <c r="G227" s="311" t="str">
        <f t="shared" si="112"/>
        <v/>
      </c>
      <c r="H227" s="311" t="str">
        <f t="shared" si="112"/>
        <v/>
      </c>
      <c r="I227" s="311" t="str">
        <f t="shared" si="112"/>
        <v/>
      </c>
      <c r="J227" s="311" t="str">
        <f t="shared" si="112"/>
        <v/>
      </c>
      <c r="K227" s="311" t="str">
        <f t="shared" si="112"/>
        <v/>
      </c>
      <c r="L227" s="311" t="str">
        <f t="shared" si="112"/>
        <v/>
      </c>
      <c r="M227" s="311" t="str">
        <f t="shared" si="112"/>
        <v/>
      </c>
      <c r="N227" s="311" t="str">
        <f t="shared" si="113"/>
        <v/>
      </c>
      <c r="O227" s="311" t="str">
        <f t="shared" si="113"/>
        <v/>
      </c>
      <c r="P227" s="311" t="str">
        <f t="shared" si="113"/>
        <v/>
      </c>
      <c r="Q227" s="311" t="str">
        <f t="shared" si="113"/>
        <v/>
      </c>
      <c r="R227" s="311" t="str">
        <f t="shared" si="113"/>
        <v/>
      </c>
      <c r="S227" s="311" t="str">
        <f t="shared" si="113"/>
        <v/>
      </c>
      <c r="T227" s="311" t="str">
        <f t="shared" si="113"/>
        <v/>
      </c>
      <c r="U227" s="311" t="str">
        <f t="shared" si="113"/>
        <v/>
      </c>
      <c r="V227" s="311" t="str">
        <f t="shared" si="113"/>
        <v/>
      </c>
      <c r="W227" s="311" t="str">
        <f t="shared" si="113"/>
        <v/>
      </c>
      <c r="X227" s="311" t="str">
        <f t="shared" si="114"/>
        <v/>
      </c>
      <c r="Y227" s="311" t="str">
        <f t="shared" si="114"/>
        <v/>
      </c>
      <c r="Z227" s="311" t="str">
        <f t="shared" si="114"/>
        <v/>
      </c>
      <c r="AA227" s="311" t="str">
        <f t="shared" si="114"/>
        <v/>
      </c>
      <c r="AB227" s="311" t="str">
        <f t="shared" si="114"/>
        <v/>
      </c>
      <c r="AC227" s="311" t="str">
        <f t="shared" si="114"/>
        <v/>
      </c>
      <c r="AD227" s="311" t="str">
        <f t="shared" si="114"/>
        <v/>
      </c>
      <c r="AE227" s="311" t="str">
        <f t="shared" si="114"/>
        <v/>
      </c>
      <c r="AF227" s="311" t="str">
        <f t="shared" si="114"/>
        <v/>
      </c>
      <c r="AG227" s="311" t="str">
        <f t="shared" si="114"/>
        <v/>
      </c>
      <c r="AH227" s="311" t="str">
        <f t="shared" si="115"/>
        <v/>
      </c>
      <c r="AI227" s="311" t="str">
        <f t="shared" si="115"/>
        <v/>
      </c>
      <c r="AJ227" s="311" t="str">
        <f t="shared" si="115"/>
        <v/>
      </c>
      <c r="AK227" s="311" t="str">
        <f t="shared" si="115"/>
        <v/>
      </c>
      <c r="AL227" s="311" t="str">
        <f t="shared" si="115"/>
        <v/>
      </c>
      <c r="AM227" s="311" t="str">
        <f t="shared" si="115"/>
        <v/>
      </c>
      <c r="AN227" s="311" t="str">
        <f t="shared" si="115"/>
        <v/>
      </c>
      <c r="AO227" s="311" t="str">
        <f t="shared" si="115"/>
        <v/>
      </c>
      <c r="AP227" s="311" t="str">
        <f t="shared" si="115"/>
        <v/>
      </c>
      <c r="AQ227" s="311">
        <f t="shared" si="115"/>
        <v>0</v>
      </c>
      <c r="AR227" s="311">
        <f t="shared" si="116"/>
        <v>0</v>
      </c>
      <c r="AS227" s="311">
        <f t="shared" si="116"/>
        <v>0</v>
      </c>
      <c r="AT227" s="311">
        <f t="shared" si="116"/>
        <v>0</v>
      </c>
      <c r="AU227" s="311">
        <f t="shared" si="116"/>
        <v>0</v>
      </c>
      <c r="AV227" s="311">
        <f t="shared" si="116"/>
        <v>0</v>
      </c>
      <c r="AW227" s="311">
        <f t="shared" si="116"/>
        <v>0</v>
      </c>
      <c r="AX227" s="311">
        <f t="shared" si="116"/>
        <v>0</v>
      </c>
      <c r="AY227" s="311">
        <f t="shared" si="116"/>
        <v>0</v>
      </c>
      <c r="AZ227" s="311">
        <f t="shared" si="116"/>
        <v>0</v>
      </c>
      <c r="BA227" s="311">
        <f t="shared" si="116"/>
        <v>0</v>
      </c>
      <c r="BB227" s="311">
        <f t="shared" si="117"/>
        <v>0</v>
      </c>
      <c r="BC227" s="311">
        <f t="shared" si="117"/>
        <v>0</v>
      </c>
      <c r="BD227" s="311">
        <f t="shared" si="117"/>
        <v>0</v>
      </c>
      <c r="BE227" s="311">
        <f t="shared" si="117"/>
        <v>0</v>
      </c>
      <c r="BF227" s="311" t="str">
        <f t="shared" si="117"/>
        <v/>
      </c>
      <c r="BG227" s="311" t="str">
        <f t="shared" si="117"/>
        <v/>
      </c>
      <c r="BH227" s="311" t="str">
        <f t="shared" si="117"/>
        <v/>
      </c>
      <c r="BI227" s="311" t="str">
        <f t="shared" si="117"/>
        <v/>
      </c>
      <c r="BJ227" s="311" t="str">
        <f t="shared" si="117"/>
        <v/>
      </c>
      <c r="BK227" s="311" t="str">
        <f t="shared" si="117"/>
        <v/>
      </c>
      <c r="BL227" s="311" t="str">
        <f t="shared" si="117"/>
        <v/>
      </c>
      <c r="BM227" s="311" t="str">
        <f t="shared" si="117"/>
        <v/>
      </c>
    </row>
    <row r="228" spans="1:65" s="253" customFormat="1">
      <c r="A228" s="457"/>
      <c r="B228" s="336">
        <f t="shared" si="87"/>
        <v>2078</v>
      </c>
      <c r="C228" s="339">
        <f t="shared" ca="1" si="86"/>
        <v>0</v>
      </c>
      <c r="D228" s="311" t="str">
        <f t="shared" si="112"/>
        <v/>
      </c>
      <c r="E228" s="311" t="str">
        <f t="shared" si="112"/>
        <v/>
      </c>
      <c r="F228" s="311" t="str">
        <f t="shared" si="112"/>
        <v/>
      </c>
      <c r="G228" s="311" t="str">
        <f t="shared" si="112"/>
        <v/>
      </c>
      <c r="H228" s="311" t="str">
        <f t="shared" si="112"/>
        <v/>
      </c>
      <c r="I228" s="311" t="str">
        <f t="shared" si="112"/>
        <v/>
      </c>
      <c r="J228" s="311" t="str">
        <f t="shared" si="112"/>
        <v/>
      </c>
      <c r="K228" s="311" t="str">
        <f t="shared" si="112"/>
        <v/>
      </c>
      <c r="L228" s="311" t="str">
        <f t="shared" si="112"/>
        <v/>
      </c>
      <c r="M228" s="311" t="str">
        <f t="shared" si="112"/>
        <v/>
      </c>
      <c r="N228" s="311" t="str">
        <f t="shared" si="113"/>
        <v/>
      </c>
      <c r="O228" s="311" t="str">
        <f t="shared" si="113"/>
        <v/>
      </c>
      <c r="P228" s="311" t="str">
        <f t="shared" si="113"/>
        <v/>
      </c>
      <c r="Q228" s="311" t="str">
        <f t="shared" si="113"/>
        <v/>
      </c>
      <c r="R228" s="311" t="str">
        <f t="shared" si="113"/>
        <v/>
      </c>
      <c r="S228" s="311" t="str">
        <f t="shared" si="113"/>
        <v/>
      </c>
      <c r="T228" s="311" t="str">
        <f t="shared" si="113"/>
        <v/>
      </c>
      <c r="U228" s="311" t="str">
        <f t="shared" si="113"/>
        <v/>
      </c>
      <c r="V228" s="311" t="str">
        <f t="shared" si="113"/>
        <v/>
      </c>
      <c r="W228" s="311" t="str">
        <f t="shared" si="113"/>
        <v/>
      </c>
      <c r="X228" s="311" t="str">
        <f t="shared" si="114"/>
        <v/>
      </c>
      <c r="Y228" s="311" t="str">
        <f t="shared" si="114"/>
        <v/>
      </c>
      <c r="Z228" s="311" t="str">
        <f t="shared" si="114"/>
        <v/>
      </c>
      <c r="AA228" s="311" t="str">
        <f t="shared" si="114"/>
        <v/>
      </c>
      <c r="AB228" s="311" t="str">
        <f t="shared" si="114"/>
        <v/>
      </c>
      <c r="AC228" s="311" t="str">
        <f t="shared" si="114"/>
        <v/>
      </c>
      <c r="AD228" s="311" t="str">
        <f t="shared" si="114"/>
        <v/>
      </c>
      <c r="AE228" s="311" t="str">
        <f t="shared" si="114"/>
        <v/>
      </c>
      <c r="AF228" s="311" t="str">
        <f t="shared" si="114"/>
        <v/>
      </c>
      <c r="AG228" s="311" t="str">
        <f t="shared" si="114"/>
        <v/>
      </c>
      <c r="AH228" s="311" t="str">
        <f t="shared" si="115"/>
        <v/>
      </c>
      <c r="AI228" s="311" t="str">
        <f t="shared" si="115"/>
        <v/>
      </c>
      <c r="AJ228" s="311" t="str">
        <f t="shared" si="115"/>
        <v/>
      </c>
      <c r="AK228" s="311" t="str">
        <f t="shared" si="115"/>
        <v/>
      </c>
      <c r="AL228" s="311" t="str">
        <f t="shared" si="115"/>
        <v/>
      </c>
      <c r="AM228" s="311" t="str">
        <f t="shared" si="115"/>
        <v/>
      </c>
      <c r="AN228" s="311" t="str">
        <f t="shared" si="115"/>
        <v/>
      </c>
      <c r="AO228" s="311" t="str">
        <f t="shared" si="115"/>
        <v/>
      </c>
      <c r="AP228" s="311" t="str">
        <f t="shared" si="115"/>
        <v/>
      </c>
      <c r="AQ228" s="311" t="str">
        <f t="shared" si="115"/>
        <v/>
      </c>
      <c r="AR228" s="311">
        <f t="shared" si="116"/>
        <v>0</v>
      </c>
      <c r="AS228" s="311">
        <f t="shared" si="116"/>
        <v>0</v>
      </c>
      <c r="AT228" s="311">
        <f t="shared" si="116"/>
        <v>0</v>
      </c>
      <c r="AU228" s="311">
        <f t="shared" si="116"/>
        <v>0</v>
      </c>
      <c r="AV228" s="311">
        <f t="shared" si="116"/>
        <v>0</v>
      </c>
      <c r="AW228" s="311">
        <f t="shared" si="116"/>
        <v>0</v>
      </c>
      <c r="AX228" s="311">
        <f t="shared" si="116"/>
        <v>0</v>
      </c>
      <c r="AY228" s="311">
        <f t="shared" si="116"/>
        <v>0</v>
      </c>
      <c r="AZ228" s="311">
        <f t="shared" si="116"/>
        <v>0</v>
      </c>
      <c r="BA228" s="311">
        <f t="shared" si="116"/>
        <v>0</v>
      </c>
      <c r="BB228" s="311">
        <f t="shared" si="117"/>
        <v>0</v>
      </c>
      <c r="BC228" s="311">
        <f t="shared" si="117"/>
        <v>0</v>
      </c>
      <c r="BD228" s="311">
        <f t="shared" si="117"/>
        <v>0</v>
      </c>
      <c r="BE228" s="311">
        <f t="shared" si="117"/>
        <v>0</v>
      </c>
      <c r="BF228" s="311">
        <f t="shared" si="117"/>
        <v>0</v>
      </c>
      <c r="BG228" s="311" t="str">
        <f t="shared" si="117"/>
        <v/>
      </c>
      <c r="BH228" s="311" t="str">
        <f t="shared" si="117"/>
        <v/>
      </c>
      <c r="BI228" s="311" t="str">
        <f t="shared" si="117"/>
        <v/>
      </c>
      <c r="BJ228" s="311" t="str">
        <f t="shared" si="117"/>
        <v/>
      </c>
      <c r="BK228" s="311" t="str">
        <f t="shared" si="117"/>
        <v/>
      </c>
      <c r="BL228" s="311" t="str">
        <f t="shared" si="117"/>
        <v/>
      </c>
      <c r="BM228" s="311" t="str">
        <f t="shared" si="117"/>
        <v/>
      </c>
    </row>
    <row r="229" spans="1:65" s="253" customFormat="1">
      <c r="A229" s="457"/>
      <c r="B229" s="336">
        <f t="shared" si="87"/>
        <v>2079</v>
      </c>
      <c r="C229" s="339">
        <f t="shared" ca="1" si="86"/>
        <v>0</v>
      </c>
      <c r="D229" s="311" t="str">
        <f t="shared" si="112"/>
        <v/>
      </c>
      <c r="E229" s="311" t="str">
        <f t="shared" si="112"/>
        <v/>
      </c>
      <c r="F229" s="311" t="str">
        <f t="shared" si="112"/>
        <v/>
      </c>
      <c r="G229" s="311" t="str">
        <f t="shared" si="112"/>
        <v/>
      </c>
      <c r="H229" s="311" t="str">
        <f t="shared" si="112"/>
        <v/>
      </c>
      <c r="I229" s="311" t="str">
        <f t="shared" si="112"/>
        <v/>
      </c>
      <c r="J229" s="311" t="str">
        <f t="shared" si="112"/>
        <v/>
      </c>
      <c r="K229" s="311" t="str">
        <f t="shared" si="112"/>
        <v/>
      </c>
      <c r="L229" s="311" t="str">
        <f t="shared" si="112"/>
        <v/>
      </c>
      <c r="M229" s="311" t="str">
        <f t="shared" si="112"/>
        <v/>
      </c>
      <c r="N229" s="311" t="str">
        <f t="shared" si="113"/>
        <v/>
      </c>
      <c r="O229" s="311" t="str">
        <f t="shared" si="113"/>
        <v/>
      </c>
      <c r="P229" s="311" t="str">
        <f t="shared" si="113"/>
        <v/>
      </c>
      <c r="Q229" s="311" t="str">
        <f t="shared" si="113"/>
        <v/>
      </c>
      <c r="R229" s="311" t="str">
        <f t="shared" si="113"/>
        <v/>
      </c>
      <c r="S229" s="311" t="str">
        <f t="shared" si="113"/>
        <v/>
      </c>
      <c r="T229" s="311" t="str">
        <f t="shared" si="113"/>
        <v/>
      </c>
      <c r="U229" s="311" t="str">
        <f t="shared" si="113"/>
        <v/>
      </c>
      <c r="V229" s="311" t="str">
        <f t="shared" si="113"/>
        <v/>
      </c>
      <c r="W229" s="311" t="str">
        <f t="shared" si="113"/>
        <v/>
      </c>
      <c r="X229" s="311" t="str">
        <f t="shared" si="114"/>
        <v/>
      </c>
      <c r="Y229" s="311" t="str">
        <f t="shared" si="114"/>
        <v/>
      </c>
      <c r="Z229" s="311" t="str">
        <f t="shared" si="114"/>
        <v/>
      </c>
      <c r="AA229" s="311" t="str">
        <f t="shared" si="114"/>
        <v/>
      </c>
      <c r="AB229" s="311" t="str">
        <f t="shared" si="114"/>
        <v/>
      </c>
      <c r="AC229" s="311" t="str">
        <f t="shared" si="114"/>
        <v/>
      </c>
      <c r="AD229" s="311" t="str">
        <f t="shared" si="114"/>
        <v/>
      </c>
      <c r="AE229" s="311" t="str">
        <f t="shared" si="114"/>
        <v/>
      </c>
      <c r="AF229" s="311" t="str">
        <f t="shared" si="114"/>
        <v/>
      </c>
      <c r="AG229" s="311" t="str">
        <f t="shared" si="114"/>
        <v/>
      </c>
      <c r="AH229" s="311" t="str">
        <f t="shared" si="115"/>
        <v/>
      </c>
      <c r="AI229" s="311" t="str">
        <f t="shared" si="115"/>
        <v/>
      </c>
      <c r="AJ229" s="311" t="str">
        <f t="shared" si="115"/>
        <v/>
      </c>
      <c r="AK229" s="311" t="str">
        <f t="shared" si="115"/>
        <v/>
      </c>
      <c r="AL229" s="311" t="str">
        <f t="shared" si="115"/>
        <v/>
      </c>
      <c r="AM229" s="311" t="str">
        <f t="shared" si="115"/>
        <v/>
      </c>
      <c r="AN229" s="311" t="str">
        <f t="shared" si="115"/>
        <v/>
      </c>
      <c r="AO229" s="311" t="str">
        <f t="shared" si="115"/>
        <v/>
      </c>
      <c r="AP229" s="311" t="str">
        <f t="shared" si="115"/>
        <v/>
      </c>
      <c r="AQ229" s="311" t="str">
        <f t="shared" si="115"/>
        <v/>
      </c>
      <c r="AR229" s="311" t="str">
        <f t="shared" si="116"/>
        <v/>
      </c>
      <c r="AS229" s="311">
        <f t="shared" si="116"/>
        <v>0</v>
      </c>
      <c r="AT229" s="311">
        <f t="shared" si="116"/>
        <v>0</v>
      </c>
      <c r="AU229" s="311">
        <f t="shared" si="116"/>
        <v>0</v>
      </c>
      <c r="AV229" s="311">
        <f t="shared" si="116"/>
        <v>0</v>
      </c>
      <c r="AW229" s="311">
        <f t="shared" si="116"/>
        <v>0</v>
      </c>
      <c r="AX229" s="311">
        <f t="shared" si="116"/>
        <v>0</v>
      </c>
      <c r="AY229" s="311">
        <f t="shared" si="116"/>
        <v>0</v>
      </c>
      <c r="AZ229" s="311">
        <f t="shared" si="116"/>
        <v>0</v>
      </c>
      <c r="BA229" s="311">
        <f t="shared" si="116"/>
        <v>0</v>
      </c>
      <c r="BB229" s="311">
        <f t="shared" si="117"/>
        <v>0</v>
      </c>
      <c r="BC229" s="311">
        <f t="shared" si="117"/>
        <v>0</v>
      </c>
      <c r="BD229" s="311">
        <f t="shared" si="117"/>
        <v>0</v>
      </c>
      <c r="BE229" s="311">
        <f t="shared" si="117"/>
        <v>0</v>
      </c>
      <c r="BF229" s="311">
        <f t="shared" si="117"/>
        <v>0</v>
      </c>
      <c r="BG229" s="311">
        <f t="shared" si="117"/>
        <v>0</v>
      </c>
      <c r="BH229" s="311" t="str">
        <f t="shared" si="117"/>
        <v/>
      </c>
      <c r="BI229" s="311" t="str">
        <f t="shared" si="117"/>
        <v/>
      </c>
      <c r="BJ229" s="311" t="str">
        <f t="shared" si="117"/>
        <v/>
      </c>
      <c r="BK229" s="311" t="str">
        <f t="shared" si="117"/>
        <v/>
      </c>
      <c r="BL229" s="311" t="str">
        <f t="shared" si="117"/>
        <v/>
      </c>
      <c r="BM229" s="311" t="str">
        <f t="shared" si="117"/>
        <v/>
      </c>
    </row>
    <row r="230" spans="1:65" s="253" customFormat="1">
      <c r="A230" s="457"/>
      <c r="B230" s="336">
        <f t="shared" si="87"/>
        <v>2080</v>
      </c>
      <c r="C230" s="339">
        <f t="shared" ca="1" si="86"/>
        <v>0</v>
      </c>
      <c r="D230" s="311" t="str">
        <f t="shared" si="112"/>
        <v/>
      </c>
      <c r="E230" s="311" t="str">
        <f t="shared" si="112"/>
        <v/>
      </c>
      <c r="F230" s="311" t="str">
        <f t="shared" si="112"/>
        <v/>
      </c>
      <c r="G230" s="311" t="str">
        <f t="shared" si="112"/>
        <v/>
      </c>
      <c r="H230" s="311" t="str">
        <f t="shared" si="112"/>
        <v/>
      </c>
      <c r="I230" s="311" t="str">
        <f t="shared" si="112"/>
        <v/>
      </c>
      <c r="J230" s="311" t="str">
        <f t="shared" si="112"/>
        <v/>
      </c>
      <c r="K230" s="311" t="str">
        <f t="shared" si="112"/>
        <v/>
      </c>
      <c r="L230" s="311" t="str">
        <f t="shared" si="112"/>
        <v/>
      </c>
      <c r="M230" s="311" t="str">
        <f t="shared" si="112"/>
        <v/>
      </c>
      <c r="N230" s="311" t="str">
        <f t="shared" si="113"/>
        <v/>
      </c>
      <c r="O230" s="311" t="str">
        <f t="shared" si="113"/>
        <v/>
      </c>
      <c r="P230" s="311" t="str">
        <f t="shared" si="113"/>
        <v/>
      </c>
      <c r="Q230" s="311" t="str">
        <f t="shared" si="113"/>
        <v/>
      </c>
      <c r="R230" s="311" t="str">
        <f t="shared" si="113"/>
        <v/>
      </c>
      <c r="S230" s="311" t="str">
        <f t="shared" si="113"/>
        <v/>
      </c>
      <c r="T230" s="311" t="str">
        <f t="shared" si="113"/>
        <v/>
      </c>
      <c r="U230" s="311" t="str">
        <f t="shared" si="113"/>
        <v/>
      </c>
      <c r="V230" s="311" t="str">
        <f t="shared" si="113"/>
        <v/>
      </c>
      <c r="W230" s="311" t="str">
        <f t="shared" si="113"/>
        <v/>
      </c>
      <c r="X230" s="311" t="str">
        <f t="shared" si="114"/>
        <v/>
      </c>
      <c r="Y230" s="311" t="str">
        <f t="shared" si="114"/>
        <v/>
      </c>
      <c r="Z230" s="311" t="str">
        <f t="shared" si="114"/>
        <v/>
      </c>
      <c r="AA230" s="311" t="str">
        <f t="shared" si="114"/>
        <v/>
      </c>
      <c r="AB230" s="311" t="str">
        <f t="shared" si="114"/>
        <v/>
      </c>
      <c r="AC230" s="311" t="str">
        <f t="shared" si="114"/>
        <v/>
      </c>
      <c r="AD230" s="311" t="str">
        <f t="shared" si="114"/>
        <v/>
      </c>
      <c r="AE230" s="311" t="str">
        <f t="shared" si="114"/>
        <v/>
      </c>
      <c r="AF230" s="311" t="str">
        <f t="shared" si="114"/>
        <v/>
      </c>
      <c r="AG230" s="311" t="str">
        <f t="shared" si="114"/>
        <v/>
      </c>
      <c r="AH230" s="311" t="str">
        <f t="shared" si="115"/>
        <v/>
      </c>
      <c r="AI230" s="311" t="str">
        <f t="shared" si="115"/>
        <v/>
      </c>
      <c r="AJ230" s="311" t="str">
        <f t="shared" si="115"/>
        <v/>
      </c>
      <c r="AK230" s="311" t="str">
        <f t="shared" si="115"/>
        <v/>
      </c>
      <c r="AL230" s="311" t="str">
        <f t="shared" si="115"/>
        <v/>
      </c>
      <c r="AM230" s="311" t="str">
        <f t="shared" si="115"/>
        <v/>
      </c>
      <c r="AN230" s="311" t="str">
        <f t="shared" si="115"/>
        <v/>
      </c>
      <c r="AO230" s="311" t="str">
        <f t="shared" si="115"/>
        <v/>
      </c>
      <c r="AP230" s="311" t="str">
        <f t="shared" si="115"/>
        <v/>
      </c>
      <c r="AQ230" s="311" t="str">
        <f t="shared" si="115"/>
        <v/>
      </c>
      <c r="AR230" s="311" t="str">
        <f t="shared" si="116"/>
        <v/>
      </c>
      <c r="AS230" s="311" t="str">
        <f t="shared" si="116"/>
        <v/>
      </c>
      <c r="AT230" s="311">
        <f t="shared" si="116"/>
        <v>0</v>
      </c>
      <c r="AU230" s="311">
        <f t="shared" si="116"/>
        <v>0</v>
      </c>
      <c r="AV230" s="311">
        <f t="shared" si="116"/>
        <v>0</v>
      </c>
      <c r="AW230" s="311">
        <f t="shared" si="116"/>
        <v>0</v>
      </c>
      <c r="AX230" s="311">
        <f t="shared" si="116"/>
        <v>0</v>
      </c>
      <c r="AY230" s="311">
        <f t="shared" si="116"/>
        <v>0</v>
      </c>
      <c r="AZ230" s="311">
        <f t="shared" si="116"/>
        <v>0</v>
      </c>
      <c r="BA230" s="311">
        <f t="shared" si="116"/>
        <v>0</v>
      </c>
      <c r="BB230" s="311">
        <f t="shared" si="117"/>
        <v>0</v>
      </c>
      <c r="BC230" s="311">
        <f t="shared" si="117"/>
        <v>0</v>
      </c>
      <c r="BD230" s="311">
        <f t="shared" si="117"/>
        <v>0</v>
      </c>
      <c r="BE230" s="311">
        <f t="shared" si="117"/>
        <v>0</v>
      </c>
      <c r="BF230" s="311">
        <f t="shared" si="117"/>
        <v>0</v>
      </c>
      <c r="BG230" s="311">
        <f t="shared" si="117"/>
        <v>0</v>
      </c>
      <c r="BH230" s="311">
        <f t="shared" si="117"/>
        <v>0</v>
      </c>
      <c r="BI230" s="311" t="str">
        <f t="shared" si="117"/>
        <v/>
      </c>
      <c r="BJ230" s="311" t="str">
        <f t="shared" si="117"/>
        <v/>
      </c>
      <c r="BK230" s="311" t="str">
        <f t="shared" si="117"/>
        <v/>
      </c>
      <c r="BL230" s="311" t="str">
        <f t="shared" si="117"/>
        <v/>
      </c>
      <c r="BM230" s="311" t="str">
        <f t="shared" si="117"/>
        <v/>
      </c>
    </row>
    <row r="231" spans="1:65" s="253" customFormat="1">
      <c r="A231" s="457"/>
      <c r="B231" s="336">
        <f t="shared" si="87"/>
        <v>2081</v>
      </c>
      <c r="C231" s="339">
        <f t="shared" ca="1" si="86"/>
        <v>0</v>
      </c>
      <c r="D231" s="311" t="str">
        <f t="shared" si="112"/>
        <v/>
      </c>
      <c r="E231" s="311" t="str">
        <f t="shared" si="112"/>
        <v/>
      </c>
      <c r="F231" s="311" t="str">
        <f t="shared" si="112"/>
        <v/>
      </c>
      <c r="G231" s="311" t="str">
        <f t="shared" si="112"/>
        <v/>
      </c>
      <c r="H231" s="311" t="str">
        <f t="shared" si="112"/>
        <v/>
      </c>
      <c r="I231" s="311" t="str">
        <f t="shared" si="112"/>
        <v/>
      </c>
      <c r="J231" s="311" t="str">
        <f t="shared" si="112"/>
        <v/>
      </c>
      <c r="K231" s="311" t="str">
        <f t="shared" si="112"/>
        <v/>
      </c>
      <c r="L231" s="311" t="str">
        <f t="shared" si="112"/>
        <v/>
      </c>
      <c r="M231" s="311" t="str">
        <f t="shared" si="112"/>
        <v/>
      </c>
      <c r="N231" s="311" t="str">
        <f t="shared" si="113"/>
        <v/>
      </c>
      <c r="O231" s="311" t="str">
        <f t="shared" si="113"/>
        <v/>
      </c>
      <c r="P231" s="311" t="str">
        <f t="shared" si="113"/>
        <v/>
      </c>
      <c r="Q231" s="311" t="str">
        <f t="shared" si="113"/>
        <v/>
      </c>
      <c r="R231" s="311" t="str">
        <f t="shared" si="113"/>
        <v/>
      </c>
      <c r="S231" s="311" t="str">
        <f t="shared" si="113"/>
        <v/>
      </c>
      <c r="T231" s="311" t="str">
        <f t="shared" si="113"/>
        <v/>
      </c>
      <c r="U231" s="311" t="str">
        <f t="shared" si="113"/>
        <v/>
      </c>
      <c r="V231" s="311" t="str">
        <f t="shared" si="113"/>
        <v/>
      </c>
      <c r="W231" s="311" t="str">
        <f t="shared" si="113"/>
        <v/>
      </c>
      <c r="X231" s="311" t="str">
        <f t="shared" si="114"/>
        <v/>
      </c>
      <c r="Y231" s="311" t="str">
        <f t="shared" si="114"/>
        <v/>
      </c>
      <c r="Z231" s="311" t="str">
        <f t="shared" si="114"/>
        <v/>
      </c>
      <c r="AA231" s="311" t="str">
        <f t="shared" si="114"/>
        <v/>
      </c>
      <c r="AB231" s="311" t="str">
        <f t="shared" si="114"/>
        <v/>
      </c>
      <c r="AC231" s="311" t="str">
        <f t="shared" si="114"/>
        <v/>
      </c>
      <c r="AD231" s="311" t="str">
        <f t="shared" si="114"/>
        <v/>
      </c>
      <c r="AE231" s="311" t="str">
        <f t="shared" si="114"/>
        <v/>
      </c>
      <c r="AF231" s="311" t="str">
        <f t="shared" si="114"/>
        <v/>
      </c>
      <c r="AG231" s="311" t="str">
        <f t="shared" si="114"/>
        <v/>
      </c>
      <c r="AH231" s="311" t="str">
        <f t="shared" si="115"/>
        <v/>
      </c>
      <c r="AI231" s="311" t="str">
        <f t="shared" si="115"/>
        <v/>
      </c>
      <c r="AJ231" s="311" t="str">
        <f t="shared" si="115"/>
        <v/>
      </c>
      <c r="AK231" s="311" t="str">
        <f t="shared" si="115"/>
        <v/>
      </c>
      <c r="AL231" s="311" t="str">
        <f t="shared" si="115"/>
        <v/>
      </c>
      <c r="AM231" s="311" t="str">
        <f t="shared" si="115"/>
        <v/>
      </c>
      <c r="AN231" s="311" t="str">
        <f t="shared" si="115"/>
        <v/>
      </c>
      <c r="AO231" s="311" t="str">
        <f t="shared" si="115"/>
        <v/>
      </c>
      <c r="AP231" s="311" t="str">
        <f t="shared" si="115"/>
        <v/>
      </c>
      <c r="AQ231" s="311" t="str">
        <f t="shared" si="115"/>
        <v/>
      </c>
      <c r="AR231" s="311" t="str">
        <f t="shared" si="116"/>
        <v/>
      </c>
      <c r="AS231" s="311" t="str">
        <f t="shared" si="116"/>
        <v/>
      </c>
      <c r="AT231" s="311" t="str">
        <f t="shared" si="116"/>
        <v/>
      </c>
      <c r="AU231" s="311">
        <f t="shared" si="116"/>
        <v>0</v>
      </c>
      <c r="AV231" s="311">
        <f t="shared" si="116"/>
        <v>0</v>
      </c>
      <c r="AW231" s="311">
        <f t="shared" si="116"/>
        <v>0</v>
      </c>
      <c r="AX231" s="311">
        <f t="shared" si="116"/>
        <v>0</v>
      </c>
      <c r="AY231" s="311">
        <f t="shared" si="116"/>
        <v>0</v>
      </c>
      <c r="AZ231" s="311">
        <f t="shared" si="116"/>
        <v>0</v>
      </c>
      <c r="BA231" s="311">
        <f t="shared" si="116"/>
        <v>0</v>
      </c>
      <c r="BB231" s="311">
        <f t="shared" si="117"/>
        <v>0</v>
      </c>
      <c r="BC231" s="311">
        <f t="shared" si="117"/>
        <v>0</v>
      </c>
      <c r="BD231" s="311">
        <f t="shared" si="117"/>
        <v>0</v>
      </c>
      <c r="BE231" s="311">
        <f t="shared" si="117"/>
        <v>0</v>
      </c>
      <c r="BF231" s="311">
        <f t="shared" si="117"/>
        <v>0</v>
      </c>
      <c r="BG231" s="311">
        <f t="shared" si="117"/>
        <v>0</v>
      </c>
      <c r="BH231" s="311">
        <f t="shared" si="117"/>
        <v>0</v>
      </c>
      <c r="BI231" s="311">
        <f t="shared" si="117"/>
        <v>0</v>
      </c>
      <c r="BJ231" s="311" t="str">
        <f t="shared" si="117"/>
        <v/>
      </c>
      <c r="BK231" s="311" t="str">
        <f t="shared" si="117"/>
        <v/>
      </c>
      <c r="BL231" s="311" t="str">
        <f t="shared" si="117"/>
        <v/>
      </c>
      <c r="BM231" s="311" t="str">
        <f t="shared" si="117"/>
        <v/>
      </c>
    </row>
    <row r="232" spans="1:65" s="253" customFormat="1">
      <c r="A232" s="457"/>
      <c r="B232" s="336">
        <f t="shared" si="87"/>
        <v>2082</v>
      </c>
      <c r="C232" s="339">
        <f t="shared" ca="1" si="86"/>
        <v>0</v>
      </c>
      <c r="D232" s="311" t="str">
        <f t="shared" si="112"/>
        <v/>
      </c>
      <c r="E232" s="311" t="str">
        <f t="shared" si="112"/>
        <v/>
      </c>
      <c r="F232" s="311" t="str">
        <f t="shared" si="112"/>
        <v/>
      </c>
      <c r="G232" s="311" t="str">
        <f t="shared" si="112"/>
        <v/>
      </c>
      <c r="H232" s="311" t="str">
        <f t="shared" si="112"/>
        <v/>
      </c>
      <c r="I232" s="311" t="str">
        <f t="shared" si="112"/>
        <v/>
      </c>
      <c r="J232" s="311" t="str">
        <f t="shared" si="112"/>
        <v/>
      </c>
      <c r="K232" s="311" t="str">
        <f t="shared" si="112"/>
        <v/>
      </c>
      <c r="L232" s="311" t="str">
        <f t="shared" si="112"/>
        <v/>
      </c>
      <c r="M232" s="311" t="str">
        <f t="shared" si="112"/>
        <v/>
      </c>
      <c r="N232" s="311" t="str">
        <f t="shared" si="113"/>
        <v/>
      </c>
      <c r="O232" s="311" t="str">
        <f t="shared" si="113"/>
        <v/>
      </c>
      <c r="P232" s="311" t="str">
        <f t="shared" si="113"/>
        <v/>
      </c>
      <c r="Q232" s="311" t="str">
        <f t="shared" si="113"/>
        <v/>
      </c>
      <c r="R232" s="311" t="str">
        <f t="shared" si="113"/>
        <v/>
      </c>
      <c r="S232" s="311" t="str">
        <f t="shared" si="113"/>
        <v/>
      </c>
      <c r="T232" s="311" t="str">
        <f t="shared" si="113"/>
        <v/>
      </c>
      <c r="U232" s="311" t="str">
        <f t="shared" si="113"/>
        <v/>
      </c>
      <c r="V232" s="311" t="str">
        <f t="shared" si="113"/>
        <v/>
      </c>
      <c r="W232" s="311" t="str">
        <f t="shared" si="113"/>
        <v/>
      </c>
      <c r="X232" s="311" t="str">
        <f t="shared" si="114"/>
        <v/>
      </c>
      <c r="Y232" s="311" t="str">
        <f t="shared" si="114"/>
        <v/>
      </c>
      <c r="Z232" s="311" t="str">
        <f t="shared" si="114"/>
        <v/>
      </c>
      <c r="AA232" s="311" t="str">
        <f t="shared" si="114"/>
        <v/>
      </c>
      <c r="AB232" s="311" t="str">
        <f t="shared" si="114"/>
        <v/>
      </c>
      <c r="AC232" s="311" t="str">
        <f t="shared" si="114"/>
        <v/>
      </c>
      <c r="AD232" s="311" t="str">
        <f t="shared" si="114"/>
        <v/>
      </c>
      <c r="AE232" s="311" t="str">
        <f t="shared" si="114"/>
        <v/>
      </c>
      <c r="AF232" s="311" t="str">
        <f t="shared" si="114"/>
        <v/>
      </c>
      <c r="AG232" s="311" t="str">
        <f t="shared" si="114"/>
        <v/>
      </c>
      <c r="AH232" s="311" t="str">
        <f t="shared" si="115"/>
        <v/>
      </c>
      <c r="AI232" s="311" t="str">
        <f t="shared" si="115"/>
        <v/>
      </c>
      <c r="AJ232" s="311" t="str">
        <f t="shared" si="115"/>
        <v/>
      </c>
      <c r="AK232" s="311" t="str">
        <f t="shared" si="115"/>
        <v/>
      </c>
      <c r="AL232" s="311" t="str">
        <f t="shared" si="115"/>
        <v/>
      </c>
      <c r="AM232" s="311" t="str">
        <f t="shared" si="115"/>
        <v/>
      </c>
      <c r="AN232" s="311" t="str">
        <f t="shared" si="115"/>
        <v/>
      </c>
      <c r="AO232" s="311" t="str">
        <f t="shared" si="115"/>
        <v/>
      </c>
      <c r="AP232" s="311" t="str">
        <f t="shared" si="115"/>
        <v/>
      </c>
      <c r="AQ232" s="311" t="str">
        <f t="shared" si="115"/>
        <v/>
      </c>
      <c r="AR232" s="311" t="str">
        <f t="shared" si="116"/>
        <v/>
      </c>
      <c r="AS232" s="311" t="str">
        <f t="shared" si="116"/>
        <v/>
      </c>
      <c r="AT232" s="311" t="str">
        <f t="shared" si="116"/>
        <v/>
      </c>
      <c r="AU232" s="311" t="str">
        <f t="shared" si="116"/>
        <v/>
      </c>
      <c r="AV232" s="311">
        <f t="shared" si="116"/>
        <v>0</v>
      </c>
      <c r="AW232" s="311">
        <f t="shared" si="116"/>
        <v>0</v>
      </c>
      <c r="AX232" s="311">
        <f t="shared" si="116"/>
        <v>0</v>
      </c>
      <c r="AY232" s="311">
        <f t="shared" si="116"/>
        <v>0</v>
      </c>
      <c r="AZ232" s="311">
        <f t="shared" si="116"/>
        <v>0</v>
      </c>
      <c r="BA232" s="311">
        <f t="shared" si="116"/>
        <v>0</v>
      </c>
      <c r="BB232" s="311">
        <f t="shared" si="117"/>
        <v>0</v>
      </c>
      <c r="BC232" s="311">
        <f t="shared" si="117"/>
        <v>0</v>
      </c>
      <c r="BD232" s="311">
        <f t="shared" si="117"/>
        <v>0</v>
      </c>
      <c r="BE232" s="311">
        <f t="shared" si="117"/>
        <v>0</v>
      </c>
      <c r="BF232" s="311">
        <f t="shared" si="117"/>
        <v>0</v>
      </c>
      <c r="BG232" s="311">
        <f t="shared" si="117"/>
        <v>0</v>
      </c>
      <c r="BH232" s="311">
        <f t="shared" si="117"/>
        <v>0</v>
      </c>
      <c r="BI232" s="311">
        <f t="shared" si="117"/>
        <v>0</v>
      </c>
      <c r="BJ232" s="311">
        <f t="shared" si="117"/>
        <v>0</v>
      </c>
      <c r="BK232" s="311" t="str">
        <f t="shared" si="117"/>
        <v/>
      </c>
      <c r="BL232" s="311" t="str">
        <f t="shared" si="117"/>
        <v/>
      </c>
      <c r="BM232" s="311" t="str">
        <f t="shared" si="117"/>
        <v/>
      </c>
    </row>
    <row r="233" spans="1:65" s="253" customFormat="1">
      <c r="A233" s="457"/>
      <c r="B233" s="336">
        <f t="shared" si="87"/>
        <v>2083</v>
      </c>
      <c r="C233" s="339">
        <f t="shared" ca="1" si="86"/>
        <v>0</v>
      </c>
      <c r="D233" s="311" t="str">
        <f t="shared" si="112"/>
        <v/>
      </c>
      <c r="E233" s="311" t="str">
        <f t="shared" si="112"/>
        <v/>
      </c>
      <c r="F233" s="311" t="str">
        <f t="shared" si="112"/>
        <v/>
      </c>
      <c r="G233" s="311" t="str">
        <f t="shared" si="112"/>
        <v/>
      </c>
      <c r="H233" s="311" t="str">
        <f t="shared" si="112"/>
        <v/>
      </c>
      <c r="I233" s="311" t="str">
        <f t="shared" si="112"/>
        <v/>
      </c>
      <c r="J233" s="311" t="str">
        <f t="shared" si="112"/>
        <v/>
      </c>
      <c r="K233" s="311" t="str">
        <f t="shared" si="112"/>
        <v/>
      </c>
      <c r="L233" s="311" t="str">
        <f t="shared" si="112"/>
        <v/>
      </c>
      <c r="M233" s="311" t="str">
        <f t="shared" si="112"/>
        <v/>
      </c>
      <c r="N233" s="311" t="str">
        <f t="shared" si="113"/>
        <v/>
      </c>
      <c r="O233" s="311" t="str">
        <f t="shared" si="113"/>
        <v/>
      </c>
      <c r="P233" s="311" t="str">
        <f t="shared" si="113"/>
        <v/>
      </c>
      <c r="Q233" s="311" t="str">
        <f t="shared" si="113"/>
        <v/>
      </c>
      <c r="R233" s="311" t="str">
        <f t="shared" si="113"/>
        <v/>
      </c>
      <c r="S233" s="311" t="str">
        <f t="shared" si="113"/>
        <v/>
      </c>
      <c r="T233" s="311" t="str">
        <f t="shared" si="113"/>
        <v/>
      </c>
      <c r="U233" s="311" t="str">
        <f t="shared" si="113"/>
        <v/>
      </c>
      <c r="V233" s="311" t="str">
        <f t="shared" si="113"/>
        <v/>
      </c>
      <c r="W233" s="311" t="str">
        <f t="shared" si="113"/>
        <v/>
      </c>
      <c r="X233" s="311" t="str">
        <f t="shared" si="114"/>
        <v/>
      </c>
      <c r="Y233" s="311" t="str">
        <f t="shared" si="114"/>
        <v/>
      </c>
      <c r="Z233" s="311" t="str">
        <f t="shared" si="114"/>
        <v/>
      </c>
      <c r="AA233" s="311" t="str">
        <f t="shared" si="114"/>
        <v/>
      </c>
      <c r="AB233" s="311" t="str">
        <f t="shared" si="114"/>
        <v/>
      </c>
      <c r="AC233" s="311" t="str">
        <f t="shared" si="114"/>
        <v/>
      </c>
      <c r="AD233" s="311" t="str">
        <f t="shared" si="114"/>
        <v/>
      </c>
      <c r="AE233" s="311" t="str">
        <f t="shared" si="114"/>
        <v/>
      </c>
      <c r="AF233" s="311" t="str">
        <f t="shared" si="114"/>
        <v/>
      </c>
      <c r="AG233" s="311" t="str">
        <f t="shared" si="114"/>
        <v/>
      </c>
      <c r="AH233" s="311" t="str">
        <f t="shared" si="115"/>
        <v/>
      </c>
      <c r="AI233" s="311" t="str">
        <f t="shared" si="115"/>
        <v/>
      </c>
      <c r="AJ233" s="311" t="str">
        <f t="shared" si="115"/>
        <v/>
      </c>
      <c r="AK233" s="311" t="str">
        <f t="shared" si="115"/>
        <v/>
      </c>
      <c r="AL233" s="311" t="str">
        <f t="shared" si="115"/>
        <v/>
      </c>
      <c r="AM233" s="311" t="str">
        <f t="shared" si="115"/>
        <v/>
      </c>
      <c r="AN233" s="311" t="str">
        <f t="shared" si="115"/>
        <v/>
      </c>
      <c r="AO233" s="311" t="str">
        <f t="shared" si="115"/>
        <v/>
      </c>
      <c r="AP233" s="311" t="str">
        <f t="shared" si="115"/>
        <v/>
      </c>
      <c r="AQ233" s="311" t="str">
        <f t="shared" si="115"/>
        <v/>
      </c>
      <c r="AR233" s="311" t="str">
        <f t="shared" si="116"/>
        <v/>
      </c>
      <c r="AS233" s="311" t="str">
        <f t="shared" si="116"/>
        <v/>
      </c>
      <c r="AT233" s="311" t="str">
        <f t="shared" si="116"/>
        <v/>
      </c>
      <c r="AU233" s="311" t="str">
        <f t="shared" si="116"/>
        <v/>
      </c>
      <c r="AV233" s="311" t="str">
        <f t="shared" si="116"/>
        <v/>
      </c>
      <c r="AW233" s="311">
        <f t="shared" si="116"/>
        <v>0</v>
      </c>
      <c r="AX233" s="311">
        <f t="shared" si="116"/>
        <v>0</v>
      </c>
      <c r="AY233" s="311">
        <f t="shared" si="116"/>
        <v>0</v>
      </c>
      <c r="AZ233" s="311">
        <f t="shared" si="116"/>
        <v>0</v>
      </c>
      <c r="BA233" s="311">
        <f t="shared" si="116"/>
        <v>0</v>
      </c>
      <c r="BB233" s="311">
        <f t="shared" si="117"/>
        <v>0</v>
      </c>
      <c r="BC233" s="311">
        <f t="shared" si="117"/>
        <v>0</v>
      </c>
      <c r="BD233" s="311">
        <f t="shared" si="117"/>
        <v>0</v>
      </c>
      <c r="BE233" s="311">
        <f t="shared" si="117"/>
        <v>0</v>
      </c>
      <c r="BF233" s="311">
        <f t="shared" si="117"/>
        <v>0</v>
      </c>
      <c r="BG233" s="311">
        <f t="shared" si="117"/>
        <v>0</v>
      </c>
      <c r="BH233" s="311">
        <f t="shared" si="117"/>
        <v>0</v>
      </c>
      <c r="BI233" s="311">
        <f t="shared" si="117"/>
        <v>0</v>
      </c>
      <c r="BJ233" s="311">
        <f t="shared" si="117"/>
        <v>0</v>
      </c>
      <c r="BK233" s="311">
        <f t="shared" si="117"/>
        <v>0</v>
      </c>
      <c r="BL233" s="311" t="str">
        <f t="shared" si="117"/>
        <v/>
      </c>
      <c r="BM233" s="311" t="str">
        <f t="shared" si="117"/>
        <v/>
      </c>
    </row>
    <row r="234" spans="1:65" s="253" customFormat="1">
      <c r="A234" s="457"/>
      <c r="B234" s="336">
        <f t="shared" si="87"/>
        <v>2084</v>
      </c>
      <c r="C234" s="339">
        <f t="shared" ca="1" si="86"/>
        <v>0</v>
      </c>
      <c r="D234" s="311" t="str">
        <f t="shared" si="112"/>
        <v/>
      </c>
      <c r="E234" s="311" t="str">
        <f t="shared" si="112"/>
        <v/>
      </c>
      <c r="F234" s="311" t="str">
        <f t="shared" si="112"/>
        <v/>
      </c>
      <c r="G234" s="311" t="str">
        <f t="shared" si="112"/>
        <v/>
      </c>
      <c r="H234" s="311" t="str">
        <f t="shared" si="112"/>
        <v/>
      </c>
      <c r="I234" s="311" t="str">
        <f t="shared" si="112"/>
        <v/>
      </c>
      <c r="J234" s="311" t="str">
        <f t="shared" si="112"/>
        <v/>
      </c>
      <c r="K234" s="311" t="str">
        <f t="shared" si="112"/>
        <v/>
      </c>
      <c r="L234" s="311" t="str">
        <f t="shared" si="112"/>
        <v/>
      </c>
      <c r="M234" s="311" t="str">
        <f t="shared" si="112"/>
        <v/>
      </c>
      <c r="N234" s="311" t="str">
        <f t="shared" si="113"/>
        <v/>
      </c>
      <c r="O234" s="311" t="str">
        <f t="shared" si="113"/>
        <v/>
      </c>
      <c r="P234" s="311" t="str">
        <f t="shared" si="113"/>
        <v/>
      </c>
      <c r="Q234" s="311" t="str">
        <f t="shared" si="113"/>
        <v/>
      </c>
      <c r="R234" s="311" t="str">
        <f t="shared" si="113"/>
        <v/>
      </c>
      <c r="S234" s="311" t="str">
        <f t="shared" si="113"/>
        <v/>
      </c>
      <c r="T234" s="311" t="str">
        <f t="shared" si="113"/>
        <v/>
      </c>
      <c r="U234" s="311" t="str">
        <f t="shared" si="113"/>
        <v/>
      </c>
      <c r="V234" s="311" t="str">
        <f t="shared" si="113"/>
        <v/>
      </c>
      <c r="W234" s="311" t="str">
        <f t="shared" si="113"/>
        <v/>
      </c>
      <c r="X234" s="311" t="str">
        <f t="shared" si="114"/>
        <v/>
      </c>
      <c r="Y234" s="311" t="str">
        <f t="shared" si="114"/>
        <v/>
      </c>
      <c r="Z234" s="311" t="str">
        <f t="shared" si="114"/>
        <v/>
      </c>
      <c r="AA234" s="311" t="str">
        <f t="shared" si="114"/>
        <v/>
      </c>
      <c r="AB234" s="311" t="str">
        <f t="shared" si="114"/>
        <v/>
      </c>
      <c r="AC234" s="311" t="str">
        <f t="shared" si="114"/>
        <v/>
      </c>
      <c r="AD234" s="311" t="str">
        <f t="shared" si="114"/>
        <v/>
      </c>
      <c r="AE234" s="311" t="str">
        <f t="shared" si="114"/>
        <v/>
      </c>
      <c r="AF234" s="311" t="str">
        <f t="shared" si="114"/>
        <v/>
      </c>
      <c r="AG234" s="311" t="str">
        <f t="shared" si="114"/>
        <v/>
      </c>
      <c r="AH234" s="311" t="str">
        <f t="shared" si="115"/>
        <v/>
      </c>
      <c r="AI234" s="311" t="str">
        <f t="shared" si="115"/>
        <v/>
      </c>
      <c r="AJ234" s="311" t="str">
        <f t="shared" si="115"/>
        <v/>
      </c>
      <c r="AK234" s="311" t="str">
        <f t="shared" si="115"/>
        <v/>
      </c>
      <c r="AL234" s="311" t="str">
        <f t="shared" si="115"/>
        <v/>
      </c>
      <c r="AM234" s="311" t="str">
        <f t="shared" si="115"/>
        <v/>
      </c>
      <c r="AN234" s="311" t="str">
        <f t="shared" si="115"/>
        <v/>
      </c>
      <c r="AO234" s="311" t="str">
        <f t="shared" si="115"/>
        <v/>
      </c>
      <c r="AP234" s="311" t="str">
        <f t="shared" si="115"/>
        <v/>
      </c>
      <c r="AQ234" s="311" t="str">
        <f t="shared" si="115"/>
        <v/>
      </c>
      <c r="AR234" s="311" t="str">
        <f t="shared" si="116"/>
        <v/>
      </c>
      <c r="AS234" s="311" t="str">
        <f t="shared" si="116"/>
        <v/>
      </c>
      <c r="AT234" s="311" t="str">
        <f t="shared" si="116"/>
        <v/>
      </c>
      <c r="AU234" s="311" t="str">
        <f t="shared" si="116"/>
        <v/>
      </c>
      <c r="AV234" s="311" t="str">
        <f t="shared" si="116"/>
        <v/>
      </c>
      <c r="AW234" s="311" t="str">
        <f t="shared" si="116"/>
        <v/>
      </c>
      <c r="AX234" s="311">
        <f t="shared" si="116"/>
        <v>0</v>
      </c>
      <c r="AY234" s="311">
        <f t="shared" si="116"/>
        <v>0</v>
      </c>
      <c r="AZ234" s="311">
        <f t="shared" si="116"/>
        <v>0</v>
      </c>
      <c r="BA234" s="311">
        <f t="shared" si="116"/>
        <v>0</v>
      </c>
      <c r="BB234" s="311">
        <f t="shared" si="117"/>
        <v>0</v>
      </c>
      <c r="BC234" s="311">
        <f t="shared" si="117"/>
        <v>0</v>
      </c>
      <c r="BD234" s="311">
        <f t="shared" si="117"/>
        <v>0</v>
      </c>
      <c r="BE234" s="311">
        <f t="shared" si="117"/>
        <v>0</v>
      </c>
      <c r="BF234" s="311">
        <f t="shared" si="117"/>
        <v>0</v>
      </c>
      <c r="BG234" s="311">
        <f t="shared" si="117"/>
        <v>0</v>
      </c>
      <c r="BH234" s="311">
        <f t="shared" si="117"/>
        <v>0</v>
      </c>
      <c r="BI234" s="311">
        <f t="shared" si="117"/>
        <v>0</v>
      </c>
      <c r="BJ234" s="311">
        <f t="shared" si="117"/>
        <v>0</v>
      </c>
      <c r="BK234" s="311">
        <f t="shared" si="117"/>
        <v>0</v>
      </c>
      <c r="BL234" s="311">
        <f t="shared" si="117"/>
        <v>0</v>
      </c>
      <c r="BM234" s="311" t="str">
        <f t="shared" si="117"/>
        <v/>
      </c>
    </row>
    <row r="235" spans="1:65" s="253" customFormat="1">
      <c r="A235" s="457"/>
      <c r="B235" s="336">
        <f t="shared" si="87"/>
        <v>2085</v>
      </c>
      <c r="C235" s="339">
        <f t="shared" ca="1" si="86"/>
        <v>0</v>
      </c>
      <c r="D235" s="311" t="str">
        <f t="shared" si="112"/>
        <v/>
      </c>
      <c r="E235" s="311" t="str">
        <f t="shared" si="112"/>
        <v/>
      </c>
      <c r="F235" s="311" t="str">
        <f t="shared" si="112"/>
        <v/>
      </c>
      <c r="G235" s="311" t="str">
        <f t="shared" si="112"/>
        <v/>
      </c>
      <c r="H235" s="311" t="str">
        <f t="shared" si="112"/>
        <v/>
      </c>
      <c r="I235" s="311" t="str">
        <f t="shared" si="112"/>
        <v/>
      </c>
      <c r="J235" s="311" t="str">
        <f t="shared" si="112"/>
        <v/>
      </c>
      <c r="K235" s="311" t="str">
        <f t="shared" si="112"/>
        <v/>
      </c>
      <c r="L235" s="311" t="str">
        <f t="shared" si="112"/>
        <v/>
      </c>
      <c r="M235" s="311" t="str">
        <f t="shared" si="112"/>
        <v/>
      </c>
      <c r="N235" s="311" t="str">
        <f t="shared" si="113"/>
        <v/>
      </c>
      <c r="O235" s="311" t="str">
        <f t="shared" si="113"/>
        <v/>
      </c>
      <c r="P235" s="311" t="str">
        <f t="shared" si="113"/>
        <v/>
      </c>
      <c r="Q235" s="311" t="str">
        <f t="shared" si="113"/>
        <v/>
      </c>
      <c r="R235" s="311" t="str">
        <f t="shared" si="113"/>
        <v/>
      </c>
      <c r="S235" s="311" t="str">
        <f t="shared" si="113"/>
        <v/>
      </c>
      <c r="T235" s="311" t="str">
        <f t="shared" si="113"/>
        <v/>
      </c>
      <c r="U235" s="311" t="str">
        <f t="shared" si="113"/>
        <v/>
      </c>
      <c r="V235" s="311" t="str">
        <f t="shared" si="113"/>
        <v/>
      </c>
      <c r="W235" s="311" t="str">
        <f t="shared" si="113"/>
        <v/>
      </c>
      <c r="X235" s="311" t="str">
        <f t="shared" si="114"/>
        <v/>
      </c>
      <c r="Y235" s="311" t="str">
        <f t="shared" si="114"/>
        <v/>
      </c>
      <c r="Z235" s="311" t="str">
        <f t="shared" si="114"/>
        <v/>
      </c>
      <c r="AA235" s="311" t="str">
        <f t="shared" si="114"/>
        <v/>
      </c>
      <c r="AB235" s="311" t="str">
        <f t="shared" si="114"/>
        <v/>
      </c>
      <c r="AC235" s="311" t="str">
        <f t="shared" si="114"/>
        <v/>
      </c>
      <c r="AD235" s="311" t="str">
        <f t="shared" si="114"/>
        <v/>
      </c>
      <c r="AE235" s="311" t="str">
        <f t="shared" si="114"/>
        <v/>
      </c>
      <c r="AF235" s="311" t="str">
        <f t="shared" si="114"/>
        <v/>
      </c>
      <c r="AG235" s="311" t="str">
        <f t="shared" si="114"/>
        <v/>
      </c>
      <c r="AH235" s="311" t="str">
        <f t="shared" si="115"/>
        <v/>
      </c>
      <c r="AI235" s="311" t="str">
        <f t="shared" si="115"/>
        <v/>
      </c>
      <c r="AJ235" s="311" t="str">
        <f t="shared" si="115"/>
        <v/>
      </c>
      <c r="AK235" s="311" t="str">
        <f t="shared" si="115"/>
        <v/>
      </c>
      <c r="AL235" s="311" t="str">
        <f t="shared" si="115"/>
        <v/>
      </c>
      <c r="AM235" s="311" t="str">
        <f t="shared" si="115"/>
        <v/>
      </c>
      <c r="AN235" s="311" t="str">
        <f t="shared" si="115"/>
        <v/>
      </c>
      <c r="AO235" s="311" t="str">
        <f t="shared" si="115"/>
        <v/>
      </c>
      <c r="AP235" s="311" t="str">
        <f t="shared" si="115"/>
        <v/>
      </c>
      <c r="AQ235" s="311" t="str">
        <f t="shared" si="115"/>
        <v/>
      </c>
      <c r="AR235" s="311" t="str">
        <f t="shared" si="116"/>
        <v/>
      </c>
      <c r="AS235" s="311" t="str">
        <f t="shared" si="116"/>
        <v/>
      </c>
      <c r="AT235" s="311" t="str">
        <f t="shared" si="116"/>
        <v/>
      </c>
      <c r="AU235" s="311" t="str">
        <f t="shared" si="116"/>
        <v/>
      </c>
      <c r="AV235" s="311" t="str">
        <f t="shared" si="116"/>
        <v/>
      </c>
      <c r="AW235" s="311" t="str">
        <f t="shared" si="116"/>
        <v/>
      </c>
      <c r="AX235" s="311" t="str">
        <f t="shared" si="116"/>
        <v/>
      </c>
      <c r="AY235" s="311">
        <f t="shared" si="116"/>
        <v>0</v>
      </c>
      <c r="AZ235" s="311">
        <f t="shared" si="116"/>
        <v>0</v>
      </c>
      <c r="BA235" s="311">
        <f t="shared" si="116"/>
        <v>0</v>
      </c>
      <c r="BB235" s="311">
        <f t="shared" si="117"/>
        <v>0</v>
      </c>
      <c r="BC235" s="311">
        <f t="shared" si="117"/>
        <v>0</v>
      </c>
      <c r="BD235" s="311">
        <f t="shared" si="117"/>
        <v>0</v>
      </c>
      <c r="BE235" s="311">
        <f t="shared" si="117"/>
        <v>0</v>
      </c>
      <c r="BF235" s="311">
        <f t="shared" si="117"/>
        <v>0</v>
      </c>
      <c r="BG235" s="311">
        <f t="shared" si="117"/>
        <v>0</v>
      </c>
      <c r="BH235" s="311">
        <f t="shared" si="117"/>
        <v>0</v>
      </c>
      <c r="BI235" s="311">
        <f t="shared" si="117"/>
        <v>0</v>
      </c>
      <c r="BJ235" s="311">
        <f t="shared" si="117"/>
        <v>0</v>
      </c>
      <c r="BK235" s="311">
        <f t="shared" si="117"/>
        <v>0</v>
      </c>
      <c r="BL235" s="311">
        <f t="shared" si="117"/>
        <v>0</v>
      </c>
      <c r="BM235" s="311">
        <f t="shared" si="117"/>
        <v>0</v>
      </c>
    </row>
    <row r="236" spans="1:65" s="259" customFormat="1">
      <c r="A236" s="340" t="s">
        <v>34</v>
      </c>
      <c r="B236" s="340"/>
      <c r="C236" s="341">
        <f ca="1">SUM(OFFSET(D236,0,0,1,B$18-B$17+1))</f>
        <v>0</v>
      </c>
      <c r="D236" s="277">
        <f t="shared" ref="D236:AI236" ca="1" si="118">IF(D172="","",D173-SUM(OFFSET(D174,0,0,$B$18-$B$17+1,1)))</f>
        <v>0</v>
      </c>
      <c r="E236" s="277">
        <f t="shared" ca="1" si="118"/>
        <v>0</v>
      </c>
      <c r="F236" s="277">
        <f t="shared" ca="1" si="118"/>
        <v>0</v>
      </c>
      <c r="G236" s="277">
        <f t="shared" ca="1" si="118"/>
        <v>0</v>
      </c>
      <c r="H236" s="277">
        <f t="shared" ca="1" si="118"/>
        <v>0</v>
      </c>
      <c r="I236" s="277">
        <f t="shared" ca="1" si="118"/>
        <v>0</v>
      </c>
      <c r="J236" s="277">
        <f t="shared" ca="1" si="118"/>
        <v>0</v>
      </c>
      <c r="K236" s="277">
        <f t="shared" ca="1" si="118"/>
        <v>0</v>
      </c>
      <c r="L236" s="277">
        <f t="shared" ca="1" si="118"/>
        <v>0</v>
      </c>
      <c r="M236" s="277">
        <f t="shared" ca="1" si="118"/>
        <v>0</v>
      </c>
      <c r="N236" s="277">
        <f t="shared" ca="1" si="118"/>
        <v>0</v>
      </c>
      <c r="O236" s="277">
        <f t="shared" ca="1" si="118"/>
        <v>0</v>
      </c>
      <c r="P236" s="277">
        <f t="shared" ca="1" si="118"/>
        <v>0</v>
      </c>
      <c r="Q236" s="277">
        <f t="shared" ca="1" si="118"/>
        <v>0</v>
      </c>
      <c r="R236" s="277">
        <f t="shared" ca="1" si="118"/>
        <v>0</v>
      </c>
      <c r="S236" s="277">
        <f t="shared" ca="1" si="118"/>
        <v>0</v>
      </c>
      <c r="T236" s="277">
        <f t="shared" ca="1" si="118"/>
        <v>0</v>
      </c>
      <c r="U236" s="277">
        <f t="shared" ca="1" si="118"/>
        <v>0</v>
      </c>
      <c r="V236" s="277">
        <f t="shared" ca="1" si="118"/>
        <v>0</v>
      </c>
      <c r="W236" s="277">
        <f t="shared" ca="1" si="118"/>
        <v>0</v>
      </c>
      <c r="X236" s="277">
        <f t="shared" ca="1" si="118"/>
        <v>0</v>
      </c>
      <c r="Y236" s="277">
        <f t="shared" ca="1" si="118"/>
        <v>0</v>
      </c>
      <c r="Z236" s="277">
        <f t="shared" ca="1" si="118"/>
        <v>0</v>
      </c>
      <c r="AA236" s="277">
        <f t="shared" ca="1" si="118"/>
        <v>0</v>
      </c>
      <c r="AB236" s="277">
        <f t="shared" ca="1" si="118"/>
        <v>0</v>
      </c>
      <c r="AC236" s="277">
        <f t="shared" ca="1" si="118"/>
        <v>0</v>
      </c>
      <c r="AD236" s="277">
        <f t="shared" ca="1" si="118"/>
        <v>0</v>
      </c>
      <c r="AE236" s="277">
        <f t="shared" ca="1" si="118"/>
        <v>0</v>
      </c>
      <c r="AF236" s="277">
        <f t="shared" ca="1" si="118"/>
        <v>0</v>
      </c>
      <c r="AG236" s="277">
        <f t="shared" ca="1" si="118"/>
        <v>0</v>
      </c>
      <c r="AH236" s="277">
        <f t="shared" ca="1" si="118"/>
        <v>0</v>
      </c>
      <c r="AI236" s="277">
        <f t="shared" ca="1" si="118"/>
        <v>0</v>
      </c>
      <c r="AJ236" s="277">
        <f t="shared" ref="AJ236:BM236" ca="1" si="119">IF(AJ172="","",AJ173-SUM(OFFSET(AJ174,0,0,$B$18-$B$17+1,1)))</f>
        <v>0</v>
      </c>
      <c r="AK236" s="277">
        <f t="shared" ca="1" si="119"/>
        <v>0</v>
      </c>
      <c r="AL236" s="277">
        <f t="shared" ca="1" si="119"/>
        <v>0</v>
      </c>
      <c r="AM236" s="277">
        <f t="shared" ca="1" si="119"/>
        <v>0</v>
      </c>
      <c r="AN236" s="277">
        <f t="shared" ca="1" si="119"/>
        <v>0</v>
      </c>
      <c r="AO236" s="277">
        <f t="shared" ca="1" si="119"/>
        <v>0</v>
      </c>
      <c r="AP236" s="277">
        <f t="shared" ca="1" si="119"/>
        <v>0</v>
      </c>
      <c r="AQ236" s="277">
        <f t="shared" ca="1" si="119"/>
        <v>0</v>
      </c>
      <c r="AR236" s="277">
        <f t="shared" ca="1" si="119"/>
        <v>0</v>
      </c>
      <c r="AS236" s="277">
        <f t="shared" ca="1" si="119"/>
        <v>0</v>
      </c>
      <c r="AT236" s="277">
        <f t="shared" ca="1" si="119"/>
        <v>0</v>
      </c>
      <c r="AU236" s="277">
        <f t="shared" ca="1" si="119"/>
        <v>0</v>
      </c>
      <c r="AV236" s="277">
        <f t="shared" ca="1" si="119"/>
        <v>0</v>
      </c>
      <c r="AW236" s="277">
        <f t="shared" ca="1" si="119"/>
        <v>0</v>
      </c>
      <c r="AX236" s="277">
        <f t="shared" ca="1" si="119"/>
        <v>0</v>
      </c>
      <c r="AY236" s="277">
        <f t="shared" ca="1" si="119"/>
        <v>0</v>
      </c>
      <c r="AZ236" s="277">
        <f t="shared" ca="1" si="119"/>
        <v>0</v>
      </c>
      <c r="BA236" s="277">
        <f t="shared" ca="1" si="119"/>
        <v>0</v>
      </c>
      <c r="BB236" s="277">
        <f t="shared" ca="1" si="119"/>
        <v>0</v>
      </c>
      <c r="BC236" s="277">
        <f t="shared" ca="1" si="119"/>
        <v>0</v>
      </c>
      <c r="BD236" s="277">
        <f t="shared" ca="1" si="119"/>
        <v>0</v>
      </c>
      <c r="BE236" s="277">
        <f t="shared" ca="1" si="119"/>
        <v>0</v>
      </c>
      <c r="BF236" s="277">
        <f t="shared" ca="1" si="119"/>
        <v>0</v>
      </c>
      <c r="BG236" s="277">
        <f t="shared" ca="1" si="119"/>
        <v>0</v>
      </c>
      <c r="BH236" s="277">
        <f t="shared" ca="1" si="119"/>
        <v>0</v>
      </c>
      <c r="BI236" s="277">
        <f t="shared" ca="1" si="119"/>
        <v>0</v>
      </c>
      <c r="BJ236" s="277">
        <f t="shared" ca="1" si="119"/>
        <v>0</v>
      </c>
      <c r="BK236" s="277">
        <f t="shared" ca="1" si="119"/>
        <v>0</v>
      </c>
      <c r="BL236" s="277">
        <f t="shared" ca="1" si="119"/>
        <v>0</v>
      </c>
      <c r="BM236" s="277">
        <f t="shared" ca="1" si="119"/>
        <v>0</v>
      </c>
    </row>
    <row r="237" spans="1:65" customFormat="1">
      <c r="C237" s="253"/>
    </row>
    <row r="238" spans="1:65" customFormat="1">
      <c r="A238" s="342" t="s">
        <v>176</v>
      </c>
      <c r="C238" s="253"/>
    </row>
    <row r="239" spans="1:65" customFormat="1" ht="6" customHeight="1">
      <c r="A239" s="331"/>
      <c r="C239" s="253"/>
    </row>
    <row r="240" spans="1:65" customFormat="1" ht="51.6" customHeight="1">
      <c r="A240" s="332" t="s">
        <v>153</v>
      </c>
      <c r="B240" s="455" t="s">
        <v>35</v>
      </c>
      <c r="C240" s="455"/>
      <c r="D240" s="455"/>
      <c r="E240" s="455"/>
      <c r="F240" s="455"/>
      <c r="G240" s="455"/>
      <c r="H240" s="455"/>
      <c r="I240" s="455"/>
      <c r="J240" s="455"/>
      <c r="K240" s="455"/>
      <c r="L240" s="455"/>
      <c r="M240" s="455"/>
      <c r="N240" s="455"/>
      <c r="O240" s="455"/>
      <c r="P240" s="455"/>
      <c r="Q240" s="455"/>
      <c r="R240" s="455"/>
      <c r="S240" s="455"/>
      <c r="T240" s="455"/>
      <c r="U240" s="455"/>
    </row>
    <row r="241" spans="1:65" customFormat="1" ht="9.6" customHeight="1">
      <c r="A241" s="332"/>
      <c r="B241" s="332"/>
      <c r="C241" s="333"/>
      <c r="D241" s="332"/>
      <c r="E241" s="332"/>
      <c r="F241" s="332"/>
      <c r="G241" s="332"/>
      <c r="H241" s="332"/>
      <c r="I241" s="332"/>
      <c r="J241" s="332"/>
      <c r="K241" s="332"/>
      <c r="L241" s="332"/>
      <c r="M241" s="332"/>
      <c r="N241" s="332"/>
      <c r="O241" s="332"/>
      <c r="P241" s="332"/>
      <c r="Q241" s="332"/>
      <c r="R241" s="332"/>
      <c r="S241" s="332"/>
      <c r="T241" s="332"/>
      <c r="U241" s="332"/>
      <c r="V241" s="332"/>
      <c r="W241" s="332"/>
      <c r="X241" s="332"/>
      <c r="Y241" s="332"/>
      <c r="Z241" s="332"/>
      <c r="AA241" s="332"/>
      <c r="AB241" s="332"/>
      <c r="AC241" s="332"/>
      <c r="AD241" s="332"/>
      <c r="AE241" s="332"/>
      <c r="AF241" s="332"/>
      <c r="AG241" s="332"/>
      <c r="AH241" s="332"/>
      <c r="AI241" s="332"/>
      <c r="AJ241" s="332"/>
      <c r="AK241" s="332"/>
      <c r="AL241" s="332"/>
      <c r="AM241" s="332"/>
      <c r="AN241" s="332"/>
      <c r="AO241" s="332"/>
      <c r="AP241" s="332"/>
      <c r="AQ241" s="332"/>
      <c r="AR241" s="332"/>
      <c r="AS241" s="332"/>
      <c r="AT241" s="332"/>
      <c r="AU241" s="332"/>
      <c r="AV241" s="332"/>
      <c r="AW241" s="332"/>
      <c r="AX241" s="332"/>
      <c r="AY241" s="332"/>
      <c r="AZ241" s="332"/>
      <c r="BA241" s="332"/>
      <c r="BB241" s="332"/>
      <c r="BC241" s="332"/>
      <c r="BD241" s="332"/>
      <c r="BE241" s="332"/>
      <c r="BF241" s="332"/>
      <c r="BG241" s="332"/>
      <c r="BH241" s="332"/>
      <c r="BI241" s="332"/>
      <c r="BJ241" s="332"/>
      <c r="BK241" s="332"/>
      <c r="BL241" s="332"/>
      <c r="BM241" s="332"/>
    </row>
    <row r="242" spans="1:65" customFormat="1" ht="30">
      <c r="A242" s="332" t="s">
        <v>154</v>
      </c>
      <c r="B242" s="334" t="s">
        <v>78</v>
      </c>
      <c r="C242" s="335" t="s">
        <v>90</v>
      </c>
      <c r="D242" s="336">
        <f>'Factual scenario'!C$34</f>
        <v>2024</v>
      </c>
      <c r="E242" s="336">
        <f>'Factual scenario'!D$34</f>
        <v>2025</v>
      </c>
      <c r="F242" s="336">
        <f>'Factual scenario'!E$34</f>
        <v>2026</v>
      </c>
      <c r="G242" s="336">
        <f>'Factual scenario'!F$34</f>
        <v>2027</v>
      </c>
      <c r="H242" s="336">
        <f>'Factual scenario'!G$34</f>
        <v>2028</v>
      </c>
      <c r="I242" s="336">
        <f>'Factual scenario'!H$34</f>
        <v>2029</v>
      </c>
      <c r="J242" s="336">
        <f>'Factual scenario'!I$34</f>
        <v>2030</v>
      </c>
      <c r="K242" s="336">
        <f>'Factual scenario'!J$34</f>
        <v>2031</v>
      </c>
      <c r="L242" s="336">
        <f>'Factual scenario'!K$34</f>
        <v>2032</v>
      </c>
      <c r="M242" s="336">
        <f>'Factual scenario'!L$34</f>
        <v>2033</v>
      </c>
      <c r="N242" s="336">
        <f>'Factual scenario'!M$34</f>
        <v>2034</v>
      </c>
      <c r="O242" s="336">
        <f>'Factual scenario'!N$34</f>
        <v>2035</v>
      </c>
      <c r="P242" s="336">
        <f>'Factual scenario'!O$34</f>
        <v>2036</v>
      </c>
      <c r="Q242" s="336">
        <f>'Factual scenario'!P$34</f>
        <v>2037</v>
      </c>
      <c r="R242" s="336">
        <f>'Factual scenario'!Q$34</f>
        <v>2038</v>
      </c>
      <c r="S242" s="336">
        <f>'Factual scenario'!R$34</f>
        <v>2039</v>
      </c>
      <c r="T242" s="336">
        <f>'Factual scenario'!S$34</f>
        <v>2040</v>
      </c>
      <c r="U242" s="336">
        <f>'Factual scenario'!T$34</f>
        <v>2041</v>
      </c>
      <c r="V242" s="336">
        <f>'Factual scenario'!U$34</f>
        <v>2042</v>
      </c>
      <c r="W242" s="336">
        <f>'Factual scenario'!V$34</f>
        <v>2043</v>
      </c>
      <c r="X242" s="336">
        <f>'Factual scenario'!W$34</f>
        <v>2044</v>
      </c>
      <c r="Y242" s="336">
        <f>'Factual scenario'!X$34</f>
        <v>2045</v>
      </c>
      <c r="Z242" s="336">
        <f>'Factual scenario'!Y$34</f>
        <v>2046</v>
      </c>
      <c r="AA242" s="336">
        <f>'Factual scenario'!Z$34</f>
        <v>2047</v>
      </c>
      <c r="AB242" s="336">
        <f>'Factual scenario'!AA$34</f>
        <v>2048</v>
      </c>
      <c r="AC242" s="336">
        <f>'Factual scenario'!AB$34</f>
        <v>2049</v>
      </c>
      <c r="AD242" s="336">
        <f>'Factual scenario'!AC$34</f>
        <v>2050</v>
      </c>
      <c r="AE242" s="336">
        <f>'Factual scenario'!AD$34</f>
        <v>2051</v>
      </c>
      <c r="AF242" s="336">
        <f>'Factual scenario'!AE$34</f>
        <v>2052</v>
      </c>
      <c r="AG242" s="336">
        <f>'Factual scenario'!AF$34</f>
        <v>2053</v>
      </c>
      <c r="AH242" s="336">
        <f>'Factual scenario'!AG$34</f>
        <v>2054</v>
      </c>
      <c r="AI242" s="336">
        <f>'Factual scenario'!AH$34</f>
        <v>2055</v>
      </c>
      <c r="AJ242" s="336">
        <f>'Factual scenario'!AI$34</f>
        <v>2056</v>
      </c>
      <c r="AK242" s="336">
        <f>'Factual scenario'!AJ$34</f>
        <v>2057</v>
      </c>
      <c r="AL242" s="336">
        <f>'Factual scenario'!AK$34</f>
        <v>2058</v>
      </c>
      <c r="AM242" s="336">
        <f>'Factual scenario'!AL$34</f>
        <v>2059</v>
      </c>
      <c r="AN242" s="336">
        <f>'Factual scenario'!AM$34</f>
        <v>2060</v>
      </c>
      <c r="AO242" s="336">
        <f>'Factual scenario'!AN$34</f>
        <v>2061</v>
      </c>
      <c r="AP242" s="336">
        <f>'Factual scenario'!AO$34</f>
        <v>2062</v>
      </c>
      <c r="AQ242" s="336">
        <f>'Factual scenario'!AP$34</f>
        <v>2063</v>
      </c>
      <c r="AR242" s="336">
        <f>'Factual scenario'!AQ$34</f>
        <v>2064</v>
      </c>
      <c r="AS242" s="336">
        <f>'Factual scenario'!AR$34</f>
        <v>2065</v>
      </c>
      <c r="AT242" s="336">
        <f>'Factual scenario'!AS$34</f>
        <v>2066</v>
      </c>
      <c r="AU242" s="336">
        <f>'Factual scenario'!AT$34</f>
        <v>2067</v>
      </c>
      <c r="AV242" s="336">
        <f>'Factual scenario'!AU$34</f>
        <v>2068</v>
      </c>
      <c r="AW242" s="336">
        <f>'Factual scenario'!AV$34</f>
        <v>2069</v>
      </c>
      <c r="AX242" s="336">
        <f>'Factual scenario'!AW$34</f>
        <v>2070</v>
      </c>
      <c r="AY242" s="336">
        <f>'Factual scenario'!AX$34</f>
        <v>2071</v>
      </c>
      <c r="AZ242" s="336">
        <f>'Factual scenario'!AY$34</f>
        <v>2072</v>
      </c>
      <c r="BA242" s="336">
        <f>'Factual scenario'!AZ$34</f>
        <v>2073</v>
      </c>
      <c r="BB242" s="336">
        <f>'Factual scenario'!BA$34</f>
        <v>2074</v>
      </c>
      <c r="BC242" s="336">
        <f>'Factual scenario'!BB$34</f>
        <v>2075</v>
      </c>
      <c r="BD242" s="336">
        <f>'Factual scenario'!BC$34</f>
        <v>2076</v>
      </c>
      <c r="BE242" s="336">
        <f>'Factual scenario'!BD$34</f>
        <v>2077</v>
      </c>
      <c r="BF242" s="336">
        <f>'Factual scenario'!BE$34</f>
        <v>2078</v>
      </c>
      <c r="BG242" s="336">
        <f>'Factual scenario'!BF$34</f>
        <v>2079</v>
      </c>
      <c r="BH242" s="336">
        <f>'Factual scenario'!BG$34</f>
        <v>2080</v>
      </c>
      <c r="BI242" s="336">
        <f>'Factual scenario'!BH$34</f>
        <v>2081</v>
      </c>
      <c r="BJ242" s="336">
        <f>'Factual scenario'!BI$34</f>
        <v>2082</v>
      </c>
      <c r="BK242" s="336">
        <f>'Factual scenario'!BJ$34</f>
        <v>2083</v>
      </c>
      <c r="BL242" s="336">
        <f>'Factual scenario'!BK$34</f>
        <v>2084</v>
      </c>
      <c r="BM242" s="336">
        <f>'Factual scenario'!BL$34</f>
        <v>2085</v>
      </c>
    </row>
    <row r="243" spans="1:65" s="253" customFormat="1">
      <c r="A243" s="404" t="s">
        <v>333</v>
      </c>
      <c r="B243" s="337"/>
      <c r="C243" s="338">
        <f ca="1">SUM(OFFSET(D243,0,0,1,B$18-B$17+1))</f>
        <v>0</v>
      </c>
      <c r="D243" s="276">
        <f>IF(D172="","",'Factual scenario'!C56)</f>
        <v>0</v>
      </c>
      <c r="E243" s="276">
        <f>IF(E172="","",'Factual scenario'!D56)</f>
        <v>0</v>
      </c>
      <c r="F243" s="276">
        <f>IF(F172="","",'Factual scenario'!E56)</f>
        <v>0</v>
      </c>
      <c r="G243" s="276">
        <f>IF(G172="","",'Factual scenario'!F56)</f>
        <v>0</v>
      </c>
      <c r="H243" s="276">
        <f>IF(H172="","",'Factual scenario'!G56)</f>
        <v>0</v>
      </c>
      <c r="I243" s="276">
        <f>IF(I172="","",'Factual scenario'!H56)</f>
        <v>0</v>
      </c>
      <c r="J243" s="276">
        <f>IF(J172="","",'Factual scenario'!I56)</f>
        <v>0</v>
      </c>
      <c r="K243" s="276">
        <f>IF(K172="","",'Factual scenario'!J56)</f>
        <v>0</v>
      </c>
      <c r="L243" s="276">
        <f>IF(L172="","",'Factual scenario'!K56)</f>
        <v>0</v>
      </c>
      <c r="M243" s="276">
        <f>IF(M172="","",'Factual scenario'!L56)</f>
        <v>0</v>
      </c>
      <c r="N243" s="276">
        <f>IF(N172="","",'Factual scenario'!M56)</f>
        <v>0</v>
      </c>
      <c r="O243" s="276">
        <f>IF(O172="","",'Factual scenario'!N56)</f>
        <v>0</v>
      </c>
      <c r="P243" s="276">
        <f>IF(P172="","",'Factual scenario'!O56)</f>
        <v>0</v>
      </c>
      <c r="Q243" s="276">
        <f>IF(Q172="","",'Factual scenario'!P56)</f>
        <v>0</v>
      </c>
      <c r="R243" s="276">
        <f>IF(R172="","",'Factual scenario'!Q56)</f>
        <v>0</v>
      </c>
      <c r="S243" s="276">
        <f>IF(S172="","",'Factual scenario'!R56)</f>
        <v>0</v>
      </c>
      <c r="T243" s="276">
        <f>IF(T172="","",'Factual scenario'!S56)</f>
        <v>0</v>
      </c>
      <c r="U243" s="276">
        <f>IF(U172="","",'Factual scenario'!T56)</f>
        <v>0</v>
      </c>
      <c r="V243" s="276">
        <f>IF(V172="","",'Factual scenario'!U56)</f>
        <v>0</v>
      </c>
      <c r="W243" s="276">
        <f>IF(W172="","",'Factual scenario'!V56)</f>
        <v>0</v>
      </c>
      <c r="X243" s="276">
        <f>IF(X172="","",'Factual scenario'!W56)</f>
        <v>0</v>
      </c>
      <c r="Y243" s="276">
        <f>IF(Y172="","",'Factual scenario'!X56)</f>
        <v>0</v>
      </c>
      <c r="Z243" s="276">
        <f>IF(Z172="","",'Factual scenario'!Y56)</f>
        <v>0</v>
      </c>
      <c r="AA243" s="276">
        <f>IF(AA172="","",'Factual scenario'!Z56)</f>
        <v>0</v>
      </c>
      <c r="AB243" s="276">
        <f>IF(AB172="","",'Factual scenario'!AA56)</f>
        <v>0</v>
      </c>
      <c r="AC243" s="276">
        <f>IF(AC172="","",'Factual scenario'!AB56)</f>
        <v>0</v>
      </c>
      <c r="AD243" s="276">
        <f>IF(AD172="","",'Factual scenario'!AC56)</f>
        <v>0</v>
      </c>
      <c r="AE243" s="276">
        <f>IF(AE172="","",'Factual scenario'!AD56)</f>
        <v>0</v>
      </c>
      <c r="AF243" s="276">
        <f>IF(AF172="","",'Factual scenario'!AE56)</f>
        <v>0</v>
      </c>
      <c r="AG243" s="276">
        <f>IF(AG172="","",'Factual scenario'!AF56)</f>
        <v>0</v>
      </c>
      <c r="AH243" s="276">
        <f>IF(AH172="","",'Factual scenario'!AG56)</f>
        <v>0</v>
      </c>
      <c r="AI243" s="276">
        <f>IF(AI172="","",'Factual scenario'!AH56)</f>
        <v>0</v>
      </c>
      <c r="AJ243" s="276">
        <f>IF(AJ172="","",'Factual scenario'!AI56)</f>
        <v>0</v>
      </c>
      <c r="AK243" s="276">
        <f>IF(AK172="","",'Factual scenario'!AJ56)</f>
        <v>0</v>
      </c>
      <c r="AL243" s="276">
        <f>IF(AL172="","",'Factual scenario'!AK56)</f>
        <v>0</v>
      </c>
      <c r="AM243" s="276">
        <f>IF(AM172="","",'Factual scenario'!AL56)</f>
        <v>0</v>
      </c>
      <c r="AN243" s="276">
        <f>IF(AN172="","",'Factual scenario'!AM56)</f>
        <v>0</v>
      </c>
      <c r="AO243" s="276">
        <f>IF(AO172="","",'Factual scenario'!AN56)</f>
        <v>0</v>
      </c>
      <c r="AP243" s="276">
        <f>IF(AP172="","",'Factual scenario'!AO56)</f>
        <v>0</v>
      </c>
      <c r="AQ243" s="276">
        <f>IF(AQ172="","",'Factual scenario'!AP56)</f>
        <v>0</v>
      </c>
      <c r="AR243" s="276">
        <f>IF(AR172="","",'Factual scenario'!AQ56)</f>
        <v>0</v>
      </c>
      <c r="AS243" s="276">
        <f>IF(AS172="","",'Factual scenario'!AR56)</f>
        <v>0</v>
      </c>
      <c r="AT243" s="276">
        <f>IF(AT172="","",'Factual scenario'!AS56)</f>
        <v>0</v>
      </c>
      <c r="AU243" s="276">
        <f>IF(AU172="","",'Factual scenario'!AT56)</f>
        <v>0</v>
      </c>
      <c r="AV243" s="276">
        <f>IF(AV172="","",'Factual scenario'!AU56)</f>
        <v>0</v>
      </c>
      <c r="AW243" s="276">
        <f>IF(AW172="","",'Factual scenario'!AV56)</f>
        <v>0</v>
      </c>
      <c r="AX243" s="276">
        <f>IF(AX172="","",'Factual scenario'!AW56)</f>
        <v>0</v>
      </c>
      <c r="AY243" s="276">
        <f>IF(AY172="","",'Factual scenario'!AX56)</f>
        <v>0</v>
      </c>
      <c r="AZ243" s="276">
        <f>IF(AZ172="","",'Factual scenario'!AY56)</f>
        <v>0</v>
      </c>
      <c r="BA243" s="276">
        <f>IF(BA172="","",'Factual scenario'!AZ56)</f>
        <v>0</v>
      </c>
      <c r="BB243" s="276">
        <f>IF(BB172="","",'Factual scenario'!BA56)</f>
        <v>0</v>
      </c>
      <c r="BC243" s="276">
        <f>IF(BC172="","",'Factual scenario'!BB56)</f>
        <v>0</v>
      </c>
      <c r="BD243" s="276">
        <f>IF(BD172="","",'Factual scenario'!BC56)</f>
        <v>0</v>
      </c>
      <c r="BE243" s="276">
        <f>IF(BE172="","",'Factual scenario'!BD56)</f>
        <v>0</v>
      </c>
      <c r="BF243" s="276">
        <f>IF(BF172="","",'Factual scenario'!BE56)</f>
        <v>0</v>
      </c>
      <c r="BG243" s="276">
        <f>IF(BG172="","",'Factual scenario'!BF56)</f>
        <v>0</v>
      </c>
      <c r="BH243" s="276">
        <f>IF(BH172="","",'Factual scenario'!BG56)</f>
        <v>0</v>
      </c>
      <c r="BI243" s="276">
        <f>IF(BI172="","",'Factual scenario'!BH56)</f>
        <v>0</v>
      </c>
      <c r="BJ243" s="276">
        <f>IF(BJ172="","",'Factual scenario'!BI56)</f>
        <v>0</v>
      </c>
      <c r="BK243" s="276">
        <f>IF(BK172="","",'Factual scenario'!BJ56)</f>
        <v>0</v>
      </c>
      <c r="BL243" s="276">
        <f>IF(BL172="","",'Factual scenario'!BK56)</f>
        <v>0</v>
      </c>
      <c r="BM243" s="276">
        <f>IF(BM172="","",'Factual scenario'!BL56)</f>
        <v>0</v>
      </c>
    </row>
    <row r="244" spans="1:65" s="253" customFormat="1">
      <c r="A244" s="456" t="s">
        <v>332</v>
      </c>
      <c r="B244" s="336">
        <f>B$17</f>
        <v>2024</v>
      </c>
      <c r="C244" s="339">
        <f ca="1">IF($B244&gt;B$18,"N/A",SUM(OFFSET(D244,0,0,1,B$18-B$17+1)))</f>
        <v>0</v>
      </c>
      <c r="D244" s="311">
        <f t="shared" ref="D244:M253" si="120">IF(D$242="","",IF($B244&gt;$B$18,"",IF(AND($B244&gt;=D$242,$B244-D$242&lt;$B$22),D$243/$B$22,"")))</f>
        <v>0</v>
      </c>
      <c r="E244" s="311" t="str">
        <f t="shared" si="120"/>
        <v/>
      </c>
      <c r="F244" s="311" t="str">
        <f t="shared" si="120"/>
        <v/>
      </c>
      <c r="G244" s="311" t="str">
        <f t="shared" si="120"/>
        <v/>
      </c>
      <c r="H244" s="311" t="str">
        <f t="shared" si="120"/>
        <v/>
      </c>
      <c r="I244" s="311" t="str">
        <f t="shared" si="120"/>
        <v/>
      </c>
      <c r="J244" s="311" t="str">
        <f t="shared" si="120"/>
        <v/>
      </c>
      <c r="K244" s="311" t="str">
        <f t="shared" si="120"/>
        <v/>
      </c>
      <c r="L244" s="311" t="str">
        <f t="shared" si="120"/>
        <v/>
      </c>
      <c r="M244" s="311" t="str">
        <f t="shared" si="120"/>
        <v/>
      </c>
      <c r="N244" s="311" t="str">
        <f t="shared" ref="N244:W253" si="121">IF(N$242="","",IF($B244&gt;$B$18,"",IF(AND($B244&gt;=N$242,$B244-N$242&lt;$B$22),N$243/$B$22,"")))</f>
        <v/>
      </c>
      <c r="O244" s="311" t="str">
        <f t="shared" si="121"/>
        <v/>
      </c>
      <c r="P244" s="311" t="str">
        <f t="shared" si="121"/>
        <v/>
      </c>
      <c r="Q244" s="311" t="str">
        <f t="shared" si="121"/>
        <v/>
      </c>
      <c r="R244" s="311" t="str">
        <f t="shared" si="121"/>
        <v/>
      </c>
      <c r="S244" s="311" t="str">
        <f t="shared" si="121"/>
        <v/>
      </c>
      <c r="T244" s="311" t="str">
        <f t="shared" si="121"/>
        <v/>
      </c>
      <c r="U244" s="311" t="str">
        <f t="shared" si="121"/>
        <v/>
      </c>
      <c r="V244" s="311" t="str">
        <f t="shared" si="121"/>
        <v/>
      </c>
      <c r="W244" s="311" t="str">
        <f t="shared" si="121"/>
        <v/>
      </c>
      <c r="X244" s="311" t="str">
        <f t="shared" ref="X244:AG253" si="122">IF(X$242="","",IF($B244&gt;$B$18,"",IF(AND($B244&gt;=X$242,$B244-X$242&lt;$B$22),X$243/$B$22,"")))</f>
        <v/>
      </c>
      <c r="Y244" s="311" t="str">
        <f t="shared" si="122"/>
        <v/>
      </c>
      <c r="Z244" s="311" t="str">
        <f t="shared" si="122"/>
        <v/>
      </c>
      <c r="AA244" s="311" t="str">
        <f t="shared" si="122"/>
        <v/>
      </c>
      <c r="AB244" s="311" t="str">
        <f t="shared" si="122"/>
        <v/>
      </c>
      <c r="AC244" s="311" t="str">
        <f t="shared" si="122"/>
        <v/>
      </c>
      <c r="AD244" s="311" t="str">
        <f t="shared" si="122"/>
        <v/>
      </c>
      <c r="AE244" s="311" t="str">
        <f t="shared" si="122"/>
        <v/>
      </c>
      <c r="AF244" s="311" t="str">
        <f t="shared" si="122"/>
        <v/>
      </c>
      <c r="AG244" s="311" t="str">
        <f t="shared" si="122"/>
        <v/>
      </c>
      <c r="AH244" s="311" t="str">
        <f t="shared" ref="AH244:AQ253" si="123">IF(AH$242="","",IF($B244&gt;$B$18,"",IF(AND($B244&gt;=AH$242,$B244-AH$242&lt;$B$22),AH$243/$B$22,"")))</f>
        <v/>
      </c>
      <c r="AI244" s="311" t="str">
        <f t="shared" si="123"/>
        <v/>
      </c>
      <c r="AJ244" s="311" t="str">
        <f t="shared" si="123"/>
        <v/>
      </c>
      <c r="AK244" s="311" t="str">
        <f t="shared" si="123"/>
        <v/>
      </c>
      <c r="AL244" s="311" t="str">
        <f t="shared" si="123"/>
        <v/>
      </c>
      <c r="AM244" s="311" t="str">
        <f t="shared" si="123"/>
        <v/>
      </c>
      <c r="AN244" s="311" t="str">
        <f t="shared" si="123"/>
        <v/>
      </c>
      <c r="AO244" s="311" t="str">
        <f t="shared" si="123"/>
        <v/>
      </c>
      <c r="AP244" s="311" t="str">
        <f t="shared" si="123"/>
        <v/>
      </c>
      <c r="AQ244" s="311" t="str">
        <f t="shared" si="123"/>
        <v/>
      </c>
      <c r="AR244" s="311" t="str">
        <f t="shared" ref="AR244:BA253" si="124">IF(AR$242="","",IF($B244&gt;$B$18,"",IF(AND($B244&gt;=AR$242,$B244-AR$242&lt;$B$22),AR$243/$B$22,"")))</f>
        <v/>
      </c>
      <c r="AS244" s="311" t="str">
        <f t="shared" si="124"/>
        <v/>
      </c>
      <c r="AT244" s="311" t="str">
        <f t="shared" si="124"/>
        <v/>
      </c>
      <c r="AU244" s="311" t="str">
        <f t="shared" si="124"/>
        <v/>
      </c>
      <c r="AV244" s="311" t="str">
        <f t="shared" si="124"/>
        <v/>
      </c>
      <c r="AW244" s="311" t="str">
        <f t="shared" si="124"/>
        <v/>
      </c>
      <c r="AX244" s="311" t="str">
        <f t="shared" si="124"/>
        <v/>
      </c>
      <c r="AY244" s="311" t="str">
        <f t="shared" si="124"/>
        <v/>
      </c>
      <c r="AZ244" s="311" t="str">
        <f t="shared" si="124"/>
        <v/>
      </c>
      <c r="BA244" s="311" t="str">
        <f t="shared" si="124"/>
        <v/>
      </c>
      <c r="BB244" s="311" t="str">
        <f t="shared" ref="BB244:BM253" si="125">IF(BB$242="","",IF($B244&gt;$B$18,"",IF(AND($B244&gt;=BB$242,$B244-BB$242&lt;$B$22),BB$243/$B$22,"")))</f>
        <v/>
      </c>
      <c r="BC244" s="311" t="str">
        <f t="shared" si="125"/>
        <v/>
      </c>
      <c r="BD244" s="311" t="str">
        <f t="shared" si="125"/>
        <v/>
      </c>
      <c r="BE244" s="311" t="str">
        <f t="shared" si="125"/>
        <v/>
      </c>
      <c r="BF244" s="311" t="str">
        <f t="shared" si="125"/>
        <v/>
      </c>
      <c r="BG244" s="311" t="str">
        <f t="shared" si="125"/>
        <v/>
      </c>
      <c r="BH244" s="311" t="str">
        <f t="shared" si="125"/>
        <v/>
      </c>
      <c r="BI244" s="311" t="str">
        <f t="shared" si="125"/>
        <v/>
      </c>
      <c r="BJ244" s="311" t="str">
        <f t="shared" si="125"/>
        <v/>
      </c>
      <c r="BK244" s="311" t="str">
        <f t="shared" si="125"/>
        <v/>
      </c>
      <c r="BL244" s="311" t="str">
        <f t="shared" si="125"/>
        <v/>
      </c>
      <c r="BM244" s="311" t="str">
        <f t="shared" si="125"/>
        <v/>
      </c>
    </row>
    <row r="245" spans="1:65" s="253" customFormat="1">
      <c r="A245" s="457"/>
      <c r="B245" s="336">
        <f>B244+1</f>
        <v>2025</v>
      </c>
      <c r="C245" s="339">
        <f t="shared" ref="C245:C305" ca="1" si="126">IF($B245&gt;B$18,"N/A",SUM(OFFSET(D245,0,0,1,B$18-B$17+1)))</f>
        <v>0</v>
      </c>
      <c r="D245" s="311">
        <f t="shared" si="120"/>
        <v>0</v>
      </c>
      <c r="E245" s="311">
        <f t="shared" si="120"/>
        <v>0</v>
      </c>
      <c r="F245" s="311" t="str">
        <f t="shared" si="120"/>
        <v/>
      </c>
      <c r="G245" s="311" t="str">
        <f t="shared" si="120"/>
        <v/>
      </c>
      <c r="H245" s="311" t="str">
        <f t="shared" si="120"/>
        <v/>
      </c>
      <c r="I245" s="311" t="str">
        <f t="shared" si="120"/>
        <v/>
      </c>
      <c r="J245" s="311" t="str">
        <f t="shared" si="120"/>
        <v/>
      </c>
      <c r="K245" s="311" t="str">
        <f t="shared" si="120"/>
        <v/>
      </c>
      <c r="L245" s="311" t="str">
        <f t="shared" si="120"/>
        <v/>
      </c>
      <c r="M245" s="311" t="str">
        <f t="shared" si="120"/>
        <v/>
      </c>
      <c r="N245" s="311" t="str">
        <f t="shared" si="121"/>
        <v/>
      </c>
      <c r="O245" s="311" t="str">
        <f t="shared" si="121"/>
        <v/>
      </c>
      <c r="P245" s="311" t="str">
        <f t="shared" si="121"/>
        <v/>
      </c>
      <c r="Q245" s="311" t="str">
        <f t="shared" si="121"/>
        <v/>
      </c>
      <c r="R245" s="311" t="str">
        <f t="shared" si="121"/>
        <v/>
      </c>
      <c r="S245" s="311" t="str">
        <f t="shared" si="121"/>
        <v/>
      </c>
      <c r="T245" s="311" t="str">
        <f t="shared" si="121"/>
        <v/>
      </c>
      <c r="U245" s="311" t="str">
        <f t="shared" si="121"/>
        <v/>
      </c>
      <c r="V245" s="311" t="str">
        <f t="shared" si="121"/>
        <v/>
      </c>
      <c r="W245" s="311" t="str">
        <f t="shared" si="121"/>
        <v/>
      </c>
      <c r="X245" s="311" t="str">
        <f t="shared" si="122"/>
        <v/>
      </c>
      <c r="Y245" s="311" t="str">
        <f t="shared" si="122"/>
        <v/>
      </c>
      <c r="Z245" s="311" t="str">
        <f t="shared" si="122"/>
        <v/>
      </c>
      <c r="AA245" s="311" t="str">
        <f t="shared" si="122"/>
        <v/>
      </c>
      <c r="AB245" s="311" t="str">
        <f t="shared" si="122"/>
        <v/>
      </c>
      <c r="AC245" s="311" t="str">
        <f t="shared" si="122"/>
        <v/>
      </c>
      <c r="AD245" s="311" t="str">
        <f t="shared" si="122"/>
        <v/>
      </c>
      <c r="AE245" s="311" t="str">
        <f t="shared" si="122"/>
        <v/>
      </c>
      <c r="AF245" s="311" t="str">
        <f t="shared" si="122"/>
        <v/>
      </c>
      <c r="AG245" s="311" t="str">
        <f t="shared" si="122"/>
        <v/>
      </c>
      <c r="AH245" s="311" t="str">
        <f t="shared" si="123"/>
        <v/>
      </c>
      <c r="AI245" s="311" t="str">
        <f t="shared" si="123"/>
        <v/>
      </c>
      <c r="AJ245" s="311" t="str">
        <f t="shared" si="123"/>
        <v/>
      </c>
      <c r="AK245" s="311" t="str">
        <f t="shared" si="123"/>
        <v/>
      </c>
      <c r="AL245" s="311" t="str">
        <f t="shared" si="123"/>
        <v/>
      </c>
      <c r="AM245" s="311" t="str">
        <f t="shared" si="123"/>
        <v/>
      </c>
      <c r="AN245" s="311" t="str">
        <f t="shared" si="123"/>
        <v/>
      </c>
      <c r="AO245" s="311" t="str">
        <f t="shared" si="123"/>
        <v/>
      </c>
      <c r="AP245" s="311" t="str">
        <f t="shared" si="123"/>
        <v/>
      </c>
      <c r="AQ245" s="311" t="str">
        <f t="shared" si="123"/>
        <v/>
      </c>
      <c r="AR245" s="311" t="str">
        <f t="shared" si="124"/>
        <v/>
      </c>
      <c r="AS245" s="311" t="str">
        <f t="shared" si="124"/>
        <v/>
      </c>
      <c r="AT245" s="311" t="str">
        <f t="shared" si="124"/>
        <v/>
      </c>
      <c r="AU245" s="311" t="str">
        <f t="shared" si="124"/>
        <v/>
      </c>
      <c r="AV245" s="311" t="str">
        <f t="shared" si="124"/>
        <v/>
      </c>
      <c r="AW245" s="311" t="str">
        <f t="shared" si="124"/>
        <v/>
      </c>
      <c r="AX245" s="311" t="str">
        <f t="shared" si="124"/>
        <v/>
      </c>
      <c r="AY245" s="311" t="str">
        <f t="shared" si="124"/>
        <v/>
      </c>
      <c r="AZ245" s="311" t="str">
        <f t="shared" si="124"/>
        <v/>
      </c>
      <c r="BA245" s="311" t="str">
        <f t="shared" si="124"/>
        <v/>
      </c>
      <c r="BB245" s="311" t="str">
        <f t="shared" si="125"/>
        <v/>
      </c>
      <c r="BC245" s="311" t="str">
        <f t="shared" si="125"/>
        <v/>
      </c>
      <c r="BD245" s="311" t="str">
        <f t="shared" si="125"/>
        <v/>
      </c>
      <c r="BE245" s="311" t="str">
        <f t="shared" si="125"/>
        <v/>
      </c>
      <c r="BF245" s="311" t="str">
        <f t="shared" si="125"/>
        <v/>
      </c>
      <c r="BG245" s="311" t="str">
        <f t="shared" si="125"/>
        <v/>
      </c>
      <c r="BH245" s="311" t="str">
        <f t="shared" si="125"/>
        <v/>
      </c>
      <c r="BI245" s="311" t="str">
        <f t="shared" si="125"/>
        <v/>
      </c>
      <c r="BJ245" s="311" t="str">
        <f t="shared" si="125"/>
        <v/>
      </c>
      <c r="BK245" s="311" t="str">
        <f t="shared" si="125"/>
        <v/>
      </c>
      <c r="BL245" s="311" t="str">
        <f t="shared" si="125"/>
        <v/>
      </c>
      <c r="BM245" s="311" t="str">
        <f t="shared" si="125"/>
        <v/>
      </c>
    </row>
    <row r="246" spans="1:65" s="253" customFormat="1">
      <c r="A246" s="457"/>
      <c r="B246" s="336">
        <f t="shared" ref="B246:B305" si="127">B245+1</f>
        <v>2026</v>
      </c>
      <c r="C246" s="339">
        <f t="shared" ca="1" si="126"/>
        <v>0</v>
      </c>
      <c r="D246" s="311">
        <f t="shared" si="120"/>
        <v>0</v>
      </c>
      <c r="E246" s="311">
        <f t="shared" si="120"/>
        <v>0</v>
      </c>
      <c r="F246" s="311">
        <f t="shared" si="120"/>
        <v>0</v>
      </c>
      <c r="G246" s="311" t="str">
        <f t="shared" si="120"/>
        <v/>
      </c>
      <c r="H246" s="311" t="str">
        <f t="shared" si="120"/>
        <v/>
      </c>
      <c r="I246" s="311" t="str">
        <f t="shared" si="120"/>
        <v/>
      </c>
      <c r="J246" s="311" t="str">
        <f t="shared" si="120"/>
        <v/>
      </c>
      <c r="K246" s="311" t="str">
        <f t="shared" si="120"/>
        <v/>
      </c>
      <c r="L246" s="311" t="str">
        <f t="shared" si="120"/>
        <v/>
      </c>
      <c r="M246" s="311" t="str">
        <f t="shared" si="120"/>
        <v/>
      </c>
      <c r="N246" s="311" t="str">
        <f t="shared" si="121"/>
        <v/>
      </c>
      <c r="O246" s="311" t="str">
        <f t="shared" si="121"/>
        <v/>
      </c>
      <c r="P246" s="311" t="str">
        <f t="shared" si="121"/>
        <v/>
      </c>
      <c r="Q246" s="311" t="str">
        <f t="shared" si="121"/>
        <v/>
      </c>
      <c r="R246" s="311" t="str">
        <f t="shared" si="121"/>
        <v/>
      </c>
      <c r="S246" s="311" t="str">
        <f t="shared" si="121"/>
        <v/>
      </c>
      <c r="T246" s="311" t="str">
        <f t="shared" si="121"/>
        <v/>
      </c>
      <c r="U246" s="311" t="str">
        <f t="shared" si="121"/>
        <v/>
      </c>
      <c r="V246" s="311" t="str">
        <f t="shared" si="121"/>
        <v/>
      </c>
      <c r="W246" s="311" t="str">
        <f t="shared" si="121"/>
        <v/>
      </c>
      <c r="X246" s="311" t="str">
        <f t="shared" si="122"/>
        <v/>
      </c>
      <c r="Y246" s="311" t="str">
        <f t="shared" si="122"/>
        <v/>
      </c>
      <c r="Z246" s="311" t="str">
        <f t="shared" si="122"/>
        <v/>
      </c>
      <c r="AA246" s="311" t="str">
        <f t="shared" si="122"/>
        <v/>
      </c>
      <c r="AB246" s="311" t="str">
        <f t="shared" si="122"/>
        <v/>
      </c>
      <c r="AC246" s="311" t="str">
        <f t="shared" si="122"/>
        <v/>
      </c>
      <c r="AD246" s="311" t="str">
        <f t="shared" si="122"/>
        <v/>
      </c>
      <c r="AE246" s="311" t="str">
        <f t="shared" si="122"/>
        <v/>
      </c>
      <c r="AF246" s="311" t="str">
        <f t="shared" si="122"/>
        <v/>
      </c>
      <c r="AG246" s="311" t="str">
        <f t="shared" si="122"/>
        <v/>
      </c>
      <c r="AH246" s="311" t="str">
        <f t="shared" si="123"/>
        <v/>
      </c>
      <c r="AI246" s="311" t="str">
        <f t="shared" si="123"/>
        <v/>
      </c>
      <c r="AJ246" s="311" t="str">
        <f t="shared" si="123"/>
        <v/>
      </c>
      <c r="AK246" s="311" t="str">
        <f t="shared" si="123"/>
        <v/>
      </c>
      <c r="AL246" s="311" t="str">
        <f t="shared" si="123"/>
        <v/>
      </c>
      <c r="AM246" s="311" t="str">
        <f t="shared" si="123"/>
        <v/>
      </c>
      <c r="AN246" s="311" t="str">
        <f t="shared" si="123"/>
        <v/>
      </c>
      <c r="AO246" s="311" t="str">
        <f t="shared" si="123"/>
        <v/>
      </c>
      <c r="AP246" s="311" t="str">
        <f t="shared" si="123"/>
        <v/>
      </c>
      <c r="AQ246" s="311" t="str">
        <f t="shared" si="123"/>
        <v/>
      </c>
      <c r="AR246" s="311" t="str">
        <f t="shared" si="124"/>
        <v/>
      </c>
      <c r="AS246" s="311" t="str">
        <f t="shared" si="124"/>
        <v/>
      </c>
      <c r="AT246" s="311" t="str">
        <f t="shared" si="124"/>
        <v/>
      </c>
      <c r="AU246" s="311" t="str">
        <f t="shared" si="124"/>
        <v/>
      </c>
      <c r="AV246" s="311" t="str">
        <f t="shared" si="124"/>
        <v/>
      </c>
      <c r="AW246" s="311" t="str">
        <f t="shared" si="124"/>
        <v/>
      </c>
      <c r="AX246" s="311" t="str">
        <f t="shared" si="124"/>
        <v/>
      </c>
      <c r="AY246" s="311" t="str">
        <f t="shared" si="124"/>
        <v/>
      </c>
      <c r="AZ246" s="311" t="str">
        <f t="shared" si="124"/>
        <v/>
      </c>
      <c r="BA246" s="311" t="str">
        <f t="shared" si="124"/>
        <v/>
      </c>
      <c r="BB246" s="311" t="str">
        <f t="shared" si="125"/>
        <v/>
      </c>
      <c r="BC246" s="311" t="str">
        <f t="shared" si="125"/>
        <v/>
      </c>
      <c r="BD246" s="311" t="str">
        <f t="shared" si="125"/>
        <v/>
      </c>
      <c r="BE246" s="311" t="str">
        <f t="shared" si="125"/>
        <v/>
      </c>
      <c r="BF246" s="311" t="str">
        <f t="shared" si="125"/>
        <v/>
      </c>
      <c r="BG246" s="311" t="str">
        <f t="shared" si="125"/>
        <v/>
      </c>
      <c r="BH246" s="311" t="str">
        <f t="shared" si="125"/>
        <v/>
      </c>
      <c r="BI246" s="311" t="str">
        <f t="shared" si="125"/>
        <v/>
      </c>
      <c r="BJ246" s="311" t="str">
        <f t="shared" si="125"/>
        <v/>
      </c>
      <c r="BK246" s="311" t="str">
        <f t="shared" si="125"/>
        <v/>
      </c>
      <c r="BL246" s="311" t="str">
        <f t="shared" si="125"/>
        <v/>
      </c>
      <c r="BM246" s="311" t="str">
        <f t="shared" si="125"/>
        <v/>
      </c>
    </row>
    <row r="247" spans="1:65" s="253" customFormat="1">
      <c r="A247" s="457"/>
      <c r="B247" s="336">
        <f t="shared" si="127"/>
        <v>2027</v>
      </c>
      <c r="C247" s="339">
        <f t="shared" ca="1" si="126"/>
        <v>0</v>
      </c>
      <c r="D247" s="311">
        <f t="shared" si="120"/>
        <v>0</v>
      </c>
      <c r="E247" s="311">
        <f t="shared" si="120"/>
        <v>0</v>
      </c>
      <c r="F247" s="311">
        <f t="shared" si="120"/>
        <v>0</v>
      </c>
      <c r="G247" s="311">
        <f t="shared" si="120"/>
        <v>0</v>
      </c>
      <c r="H247" s="311" t="str">
        <f t="shared" si="120"/>
        <v/>
      </c>
      <c r="I247" s="311" t="str">
        <f t="shared" si="120"/>
        <v/>
      </c>
      <c r="J247" s="311" t="str">
        <f t="shared" si="120"/>
        <v/>
      </c>
      <c r="K247" s="311" t="str">
        <f t="shared" si="120"/>
        <v/>
      </c>
      <c r="L247" s="311" t="str">
        <f t="shared" si="120"/>
        <v/>
      </c>
      <c r="M247" s="311" t="str">
        <f t="shared" si="120"/>
        <v/>
      </c>
      <c r="N247" s="311" t="str">
        <f t="shared" si="121"/>
        <v/>
      </c>
      <c r="O247" s="311" t="str">
        <f t="shared" si="121"/>
        <v/>
      </c>
      <c r="P247" s="311" t="str">
        <f t="shared" si="121"/>
        <v/>
      </c>
      <c r="Q247" s="311" t="str">
        <f t="shared" si="121"/>
        <v/>
      </c>
      <c r="R247" s="311" t="str">
        <f t="shared" si="121"/>
        <v/>
      </c>
      <c r="S247" s="311" t="str">
        <f t="shared" si="121"/>
        <v/>
      </c>
      <c r="T247" s="311" t="str">
        <f t="shared" si="121"/>
        <v/>
      </c>
      <c r="U247" s="311" t="str">
        <f t="shared" si="121"/>
        <v/>
      </c>
      <c r="V247" s="311" t="str">
        <f t="shared" si="121"/>
        <v/>
      </c>
      <c r="W247" s="311" t="str">
        <f t="shared" si="121"/>
        <v/>
      </c>
      <c r="X247" s="311" t="str">
        <f t="shared" si="122"/>
        <v/>
      </c>
      <c r="Y247" s="311" t="str">
        <f t="shared" si="122"/>
        <v/>
      </c>
      <c r="Z247" s="311" t="str">
        <f t="shared" si="122"/>
        <v/>
      </c>
      <c r="AA247" s="311" t="str">
        <f t="shared" si="122"/>
        <v/>
      </c>
      <c r="AB247" s="311" t="str">
        <f t="shared" si="122"/>
        <v/>
      </c>
      <c r="AC247" s="311" t="str">
        <f t="shared" si="122"/>
        <v/>
      </c>
      <c r="AD247" s="311" t="str">
        <f t="shared" si="122"/>
        <v/>
      </c>
      <c r="AE247" s="311" t="str">
        <f t="shared" si="122"/>
        <v/>
      </c>
      <c r="AF247" s="311" t="str">
        <f t="shared" si="122"/>
        <v/>
      </c>
      <c r="AG247" s="311" t="str">
        <f t="shared" si="122"/>
        <v/>
      </c>
      <c r="AH247" s="311" t="str">
        <f t="shared" si="123"/>
        <v/>
      </c>
      <c r="AI247" s="311" t="str">
        <f t="shared" si="123"/>
        <v/>
      </c>
      <c r="AJ247" s="311" t="str">
        <f t="shared" si="123"/>
        <v/>
      </c>
      <c r="AK247" s="311" t="str">
        <f t="shared" si="123"/>
        <v/>
      </c>
      <c r="AL247" s="311" t="str">
        <f t="shared" si="123"/>
        <v/>
      </c>
      <c r="AM247" s="311" t="str">
        <f t="shared" si="123"/>
        <v/>
      </c>
      <c r="AN247" s="311" t="str">
        <f t="shared" si="123"/>
        <v/>
      </c>
      <c r="AO247" s="311" t="str">
        <f t="shared" si="123"/>
        <v/>
      </c>
      <c r="AP247" s="311" t="str">
        <f t="shared" si="123"/>
        <v/>
      </c>
      <c r="AQ247" s="311" t="str">
        <f t="shared" si="123"/>
        <v/>
      </c>
      <c r="AR247" s="311" t="str">
        <f t="shared" si="124"/>
        <v/>
      </c>
      <c r="AS247" s="311" t="str">
        <f t="shared" si="124"/>
        <v/>
      </c>
      <c r="AT247" s="311" t="str">
        <f t="shared" si="124"/>
        <v/>
      </c>
      <c r="AU247" s="311" t="str">
        <f t="shared" si="124"/>
        <v/>
      </c>
      <c r="AV247" s="311" t="str">
        <f t="shared" si="124"/>
        <v/>
      </c>
      <c r="AW247" s="311" t="str">
        <f t="shared" si="124"/>
        <v/>
      </c>
      <c r="AX247" s="311" t="str">
        <f t="shared" si="124"/>
        <v/>
      </c>
      <c r="AY247" s="311" t="str">
        <f t="shared" si="124"/>
        <v/>
      </c>
      <c r="AZ247" s="311" t="str">
        <f t="shared" si="124"/>
        <v/>
      </c>
      <c r="BA247" s="311" t="str">
        <f t="shared" si="124"/>
        <v/>
      </c>
      <c r="BB247" s="311" t="str">
        <f t="shared" si="125"/>
        <v/>
      </c>
      <c r="BC247" s="311" t="str">
        <f t="shared" si="125"/>
        <v/>
      </c>
      <c r="BD247" s="311" t="str">
        <f t="shared" si="125"/>
        <v/>
      </c>
      <c r="BE247" s="311" t="str">
        <f t="shared" si="125"/>
        <v/>
      </c>
      <c r="BF247" s="311" t="str">
        <f t="shared" si="125"/>
        <v/>
      </c>
      <c r="BG247" s="311" t="str">
        <f t="shared" si="125"/>
        <v/>
      </c>
      <c r="BH247" s="311" t="str">
        <f t="shared" si="125"/>
        <v/>
      </c>
      <c r="BI247" s="311" t="str">
        <f t="shared" si="125"/>
        <v/>
      </c>
      <c r="BJ247" s="311" t="str">
        <f t="shared" si="125"/>
        <v/>
      </c>
      <c r="BK247" s="311" t="str">
        <f t="shared" si="125"/>
        <v/>
      </c>
      <c r="BL247" s="311" t="str">
        <f t="shared" si="125"/>
        <v/>
      </c>
      <c r="BM247" s="311" t="str">
        <f t="shared" si="125"/>
        <v/>
      </c>
    </row>
    <row r="248" spans="1:65" s="253" customFormat="1">
      <c r="A248" s="457"/>
      <c r="B248" s="336">
        <f t="shared" si="127"/>
        <v>2028</v>
      </c>
      <c r="C248" s="339">
        <f t="shared" ca="1" si="126"/>
        <v>0</v>
      </c>
      <c r="D248" s="311">
        <f t="shared" si="120"/>
        <v>0</v>
      </c>
      <c r="E248" s="311">
        <f t="shared" si="120"/>
        <v>0</v>
      </c>
      <c r="F248" s="311">
        <f t="shared" si="120"/>
        <v>0</v>
      </c>
      <c r="G248" s="311">
        <f t="shared" si="120"/>
        <v>0</v>
      </c>
      <c r="H248" s="311">
        <f t="shared" si="120"/>
        <v>0</v>
      </c>
      <c r="I248" s="311" t="str">
        <f t="shared" si="120"/>
        <v/>
      </c>
      <c r="J248" s="311" t="str">
        <f t="shared" si="120"/>
        <v/>
      </c>
      <c r="K248" s="311" t="str">
        <f t="shared" si="120"/>
        <v/>
      </c>
      <c r="L248" s="311" t="str">
        <f t="shared" si="120"/>
        <v/>
      </c>
      <c r="M248" s="311" t="str">
        <f t="shared" si="120"/>
        <v/>
      </c>
      <c r="N248" s="311" t="str">
        <f t="shared" si="121"/>
        <v/>
      </c>
      <c r="O248" s="311" t="str">
        <f t="shared" si="121"/>
        <v/>
      </c>
      <c r="P248" s="311" t="str">
        <f t="shared" si="121"/>
        <v/>
      </c>
      <c r="Q248" s="311" t="str">
        <f t="shared" si="121"/>
        <v/>
      </c>
      <c r="R248" s="311" t="str">
        <f t="shared" si="121"/>
        <v/>
      </c>
      <c r="S248" s="311" t="str">
        <f t="shared" si="121"/>
        <v/>
      </c>
      <c r="T248" s="311" t="str">
        <f t="shared" si="121"/>
        <v/>
      </c>
      <c r="U248" s="311" t="str">
        <f t="shared" si="121"/>
        <v/>
      </c>
      <c r="V248" s="311" t="str">
        <f t="shared" si="121"/>
        <v/>
      </c>
      <c r="W248" s="311" t="str">
        <f t="shared" si="121"/>
        <v/>
      </c>
      <c r="X248" s="311" t="str">
        <f t="shared" si="122"/>
        <v/>
      </c>
      <c r="Y248" s="311" t="str">
        <f t="shared" si="122"/>
        <v/>
      </c>
      <c r="Z248" s="311" t="str">
        <f t="shared" si="122"/>
        <v/>
      </c>
      <c r="AA248" s="311" t="str">
        <f t="shared" si="122"/>
        <v/>
      </c>
      <c r="AB248" s="311" t="str">
        <f t="shared" si="122"/>
        <v/>
      </c>
      <c r="AC248" s="311" t="str">
        <f t="shared" si="122"/>
        <v/>
      </c>
      <c r="AD248" s="311" t="str">
        <f t="shared" si="122"/>
        <v/>
      </c>
      <c r="AE248" s="311" t="str">
        <f t="shared" si="122"/>
        <v/>
      </c>
      <c r="AF248" s="311" t="str">
        <f t="shared" si="122"/>
        <v/>
      </c>
      <c r="AG248" s="311" t="str">
        <f t="shared" si="122"/>
        <v/>
      </c>
      <c r="AH248" s="311" t="str">
        <f t="shared" si="123"/>
        <v/>
      </c>
      <c r="AI248" s="311" t="str">
        <f t="shared" si="123"/>
        <v/>
      </c>
      <c r="AJ248" s="311" t="str">
        <f t="shared" si="123"/>
        <v/>
      </c>
      <c r="AK248" s="311" t="str">
        <f t="shared" si="123"/>
        <v/>
      </c>
      <c r="AL248" s="311" t="str">
        <f t="shared" si="123"/>
        <v/>
      </c>
      <c r="AM248" s="311" t="str">
        <f t="shared" si="123"/>
        <v/>
      </c>
      <c r="AN248" s="311" t="str">
        <f t="shared" si="123"/>
        <v/>
      </c>
      <c r="AO248" s="311" t="str">
        <f t="shared" si="123"/>
        <v/>
      </c>
      <c r="AP248" s="311" t="str">
        <f t="shared" si="123"/>
        <v/>
      </c>
      <c r="AQ248" s="311" t="str">
        <f t="shared" si="123"/>
        <v/>
      </c>
      <c r="AR248" s="311" t="str">
        <f t="shared" si="124"/>
        <v/>
      </c>
      <c r="AS248" s="311" t="str">
        <f t="shared" si="124"/>
        <v/>
      </c>
      <c r="AT248" s="311" t="str">
        <f t="shared" si="124"/>
        <v/>
      </c>
      <c r="AU248" s="311" t="str">
        <f t="shared" si="124"/>
        <v/>
      </c>
      <c r="AV248" s="311" t="str">
        <f t="shared" si="124"/>
        <v/>
      </c>
      <c r="AW248" s="311" t="str">
        <f t="shared" si="124"/>
        <v/>
      </c>
      <c r="AX248" s="311" t="str">
        <f t="shared" si="124"/>
        <v/>
      </c>
      <c r="AY248" s="311" t="str">
        <f t="shared" si="124"/>
        <v/>
      </c>
      <c r="AZ248" s="311" t="str">
        <f t="shared" si="124"/>
        <v/>
      </c>
      <c r="BA248" s="311" t="str">
        <f t="shared" si="124"/>
        <v/>
      </c>
      <c r="BB248" s="311" t="str">
        <f t="shared" si="125"/>
        <v/>
      </c>
      <c r="BC248" s="311" t="str">
        <f t="shared" si="125"/>
        <v/>
      </c>
      <c r="BD248" s="311" t="str">
        <f t="shared" si="125"/>
        <v/>
      </c>
      <c r="BE248" s="311" t="str">
        <f t="shared" si="125"/>
        <v/>
      </c>
      <c r="BF248" s="311" t="str">
        <f t="shared" si="125"/>
        <v/>
      </c>
      <c r="BG248" s="311" t="str">
        <f t="shared" si="125"/>
        <v/>
      </c>
      <c r="BH248" s="311" t="str">
        <f t="shared" si="125"/>
        <v/>
      </c>
      <c r="BI248" s="311" t="str">
        <f t="shared" si="125"/>
        <v/>
      </c>
      <c r="BJ248" s="311" t="str">
        <f t="shared" si="125"/>
        <v/>
      </c>
      <c r="BK248" s="311" t="str">
        <f t="shared" si="125"/>
        <v/>
      </c>
      <c r="BL248" s="311" t="str">
        <f t="shared" si="125"/>
        <v/>
      </c>
      <c r="BM248" s="311" t="str">
        <f t="shared" si="125"/>
        <v/>
      </c>
    </row>
    <row r="249" spans="1:65" s="253" customFormat="1">
      <c r="A249" s="457"/>
      <c r="B249" s="336">
        <f t="shared" si="127"/>
        <v>2029</v>
      </c>
      <c r="C249" s="339">
        <f t="shared" ca="1" si="126"/>
        <v>0</v>
      </c>
      <c r="D249" s="311">
        <f t="shared" si="120"/>
        <v>0</v>
      </c>
      <c r="E249" s="311">
        <f t="shared" si="120"/>
        <v>0</v>
      </c>
      <c r="F249" s="311">
        <f t="shared" si="120"/>
        <v>0</v>
      </c>
      <c r="G249" s="311">
        <f t="shared" si="120"/>
        <v>0</v>
      </c>
      <c r="H249" s="311">
        <f t="shared" si="120"/>
        <v>0</v>
      </c>
      <c r="I249" s="311">
        <f t="shared" si="120"/>
        <v>0</v>
      </c>
      <c r="J249" s="311" t="str">
        <f t="shared" si="120"/>
        <v/>
      </c>
      <c r="K249" s="311" t="str">
        <f t="shared" si="120"/>
        <v/>
      </c>
      <c r="L249" s="311" t="str">
        <f t="shared" si="120"/>
        <v/>
      </c>
      <c r="M249" s="311" t="str">
        <f t="shared" si="120"/>
        <v/>
      </c>
      <c r="N249" s="311" t="str">
        <f t="shared" si="121"/>
        <v/>
      </c>
      <c r="O249" s="311" t="str">
        <f t="shared" si="121"/>
        <v/>
      </c>
      <c r="P249" s="311" t="str">
        <f t="shared" si="121"/>
        <v/>
      </c>
      <c r="Q249" s="311" t="str">
        <f t="shared" si="121"/>
        <v/>
      </c>
      <c r="R249" s="311" t="str">
        <f t="shared" si="121"/>
        <v/>
      </c>
      <c r="S249" s="311" t="str">
        <f t="shared" si="121"/>
        <v/>
      </c>
      <c r="T249" s="311" t="str">
        <f t="shared" si="121"/>
        <v/>
      </c>
      <c r="U249" s="311" t="str">
        <f t="shared" si="121"/>
        <v/>
      </c>
      <c r="V249" s="311" t="str">
        <f t="shared" si="121"/>
        <v/>
      </c>
      <c r="W249" s="311" t="str">
        <f t="shared" si="121"/>
        <v/>
      </c>
      <c r="X249" s="311" t="str">
        <f t="shared" si="122"/>
        <v/>
      </c>
      <c r="Y249" s="311" t="str">
        <f t="shared" si="122"/>
        <v/>
      </c>
      <c r="Z249" s="311" t="str">
        <f t="shared" si="122"/>
        <v/>
      </c>
      <c r="AA249" s="311" t="str">
        <f t="shared" si="122"/>
        <v/>
      </c>
      <c r="AB249" s="311" t="str">
        <f t="shared" si="122"/>
        <v/>
      </c>
      <c r="AC249" s="311" t="str">
        <f t="shared" si="122"/>
        <v/>
      </c>
      <c r="AD249" s="311" t="str">
        <f t="shared" si="122"/>
        <v/>
      </c>
      <c r="AE249" s="311" t="str">
        <f t="shared" si="122"/>
        <v/>
      </c>
      <c r="AF249" s="311" t="str">
        <f t="shared" si="122"/>
        <v/>
      </c>
      <c r="AG249" s="311" t="str">
        <f t="shared" si="122"/>
        <v/>
      </c>
      <c r="AH249" s="311" t="str">
        <f t="shared" si="123"/>
        <v/>
      </c>
      <c r="AI249" s="311" t="str">
        <f t="shared" si="123"/>
        <v/>
      </c>
      <c r="AJ249" s="311" t="str">
        <f t="shared" si="123"/>
        <v/>
      </c>
      <c r="AK249" s="311" t="str">
        <f t="shared" si="123"/>
        <v/>
      </c>
      <c r="AL249" s="311" t="str">
        <f t="shared" si="123"/>
        <v/>
      </c>
      <c r="AM249" s="311" t="str">
        <f t="shared" si="123"/>
        <v/>
      </c>
      <c r="AN249" s="311" t="str">
        <f t="shared" si="123"/>
        <v/>
      </c>
      <c r="AO249" s="311" t="str">
        <f t="shared" si="123"/>
        <v/>
      </c>
      <c r="AP249" s="311" t="str">
        <f t="shared" si="123"/>
        <v/>
      </c>
      <c r="AQ249" s="311" t="str">
        <f t="shared" si="123"/>
        <v/>
      </c>
      <c r="AR249" s="311" t="str">
        <f t="shared" si="124"/>
        <v/>
      </c>
      <c r="AS249" s="311" t="str">
        <f t="shared" si="124"/>
        <v/>
      </c>
      <c r="AT249" s="311" t="str">
        <f t="shared" si="124"/>
        <v/>
      </c>
      <c r="AU249" s="311" t="str">
        <f t="shared" si="124"/>
        <v/>
      </c>
      <c r="AV249" s="311" t="str">
        <f t="shared" si="124"/>
        <v/>
      </c>
      <c r="AW249" s="311" t="str">
        <f t="shared" si="124"/>
        <v/>
      </c>
      <c r="AX249" s="311" t="str">
        <f t="shared" si="124"/>
        <v/>
      </c>
      <c r="AY249" s="311" t="str">
        <f t="shared" si="124"/>
        <v/>
      </c>
      <c r="AZ249" s="311" t="str">
        <f t="shared" si="124"/>
        <v/>
      </c>
      <c r="BA249" s="311" t="str">
        <f t="shared" si="124"/>
        <v/>
      </c>
      <c r="BB249" s="311" t="str">
        <f t="shared" si="125"/>
        <v/>
      </c>
      <c r="BC249" s="311" t="str">
        <f t="shared" si="125"/>
        <v/>
      </c>
      <c r="BD249" s="311" t="str">
        <f t="shared" si="125"/>
        <v/>
      </c>
      <c r="BE249" s="311" t="str">
        <f t="shared" si="125"/>
        <v/>
      </c>
      <c r="BF249" s="311" t="str">
        <f t="shared" si="125"/>
        <v/>
      </c>
      <c r="BG249" s="311" t="str">
        <f t="shared" si="125"/>
        <v/>
      </c>
      <c r="BH249" s="311" t="str">
        <f t="shared" si="125"/>
        <v/>
      </c>
      <c r="BI249" s="311" t="str">
        <f t="shared" si="125"/>
        <v/>
      </c>
      <c r="BJ249" s="311" t="str">
        <f t="shared" si="125"/>
        <v/>
      </c>
      <c r="BK249" s="311" t="str">
        <f t="shared" si="125"/>
        <v/>
      </c>
      <c r="BL249" s="311" t="str">
        <f t="shared" si="125"/>
        <v/>
      </c>
      <c r="BM249" s="311" t="str">
        <f t="shared" si="125"/>
        <v/>
      </c>
    </row>
    <row r="250" spans="1:65" s="253" customFormat="1">
      <c r="A250" s="457"/>
      <c r="B250" s="336">
        <f t="shared" si="127"/>
        <v>2030</v>
      </c>
      <c r="C250" s="339">
        <f t="shared" ca="1" si="126"/>
        <v>0</v>
      </c>
      <c r="D250" s="311">
        <f t="shared" si="120"/>
        <v>0</v>
      </c>
      <c r="E250" s="311">
        <f t="shared" si="120"/>
        <v>0</v>
      </c>
      <c r="F250" s="311">
        <f t="shared" si="120"/>
        <v>0</v>
      </c>
      <c r="G250" s="311">
        <f t="shared" si="120"/>
        <v>0</v>
      </c>
      <c r="H250" s="311">
        <f t="shared" si="120"/>
        <v>0</v>
      </c>
      <c r="I250" s="311">
        <f t="shared" si="120"/>
        <v>0</v>
      </c>
      <c r="J250" s="311">
        <f t="shared" si="120"/>
        <v>0</v>
      </c>
      <c r="K250" s="311" t="str">
        <f t="shared" si="120"/>
        <v/>
      </c>
      <c r="L250" s="311" t="str">
        <f t="shared" si="120"/>
        <v/>
      </c>
      <c r="M250" s="311" t="str">
        <f t="shared" si="120"/>
        <v/>
      </c>
      <c r="N250" s="311" t="str">
        <f t="shared" si="121"/>
        <v/>
      </c>
      <c r="O250" s="311" t="str">
        <f t="shared" si="121"/>
        <v/>
      </c>
      <c r="P250" s="311" t="str">
        <f t="shared" si="121"/>
        <v/>
      </c>
      <c r="Q250" s="311" t="str">
        <f t="shared" si="121"/>
        <v/>
      </c>
      <c r="R250" s="311" t="str">
        <f t="shared" si="121"/>
        <v/>
      </c>
      <c r="S250" s="311" t="str">
        <f t="shared" si="121"/>
        <v/>
      </c>
      <c r="T250" s="311" t="str">
        <f t="shared" si="121"/>
        <v/>
      </c>
      <c r="U250" s="311" t="str">
        <f t="shared" si="121"/>
        <v/>
      </c>
      <c r="V250" s="311" t="str">
        <f t="shared" si="121"/>
        <v/>
      </c>
      <c r="W250" s="311" t="str">
        <f t="shared" si="121"/>
        <v/>
      </c>
      <c r="X250" s="311" t="str">
        <f t="shared" si="122"/>
        <v/>
      </c>
      <c r="Y250" s="311" t="str">
        <f t="shared" si="122"/>
        <v/>
      </c>
      <c r="Z250" s="311" t="str">
        <f t="shared" si="122"/>
        <v/>
      </c>
      <c r="AA250" s="311" t="str">
        <f t="shared" si="122"/>
        <v/>
      </c>
      <c r="AB250" s="311" t="str">
        <f t="shared" si="122"/>
        <v/>
      </c>
      <c r="AC250" s="311" t="str">
        <f t="shared" si="122"/>
        <v/>
      </c>
      <c r="AD250" s="311" t="str">
        <f t="shared" si="122"/>
        <v/>
      </c>
      <c r="AE250" s="311" t="str">
        <f t="shared" si="122"/>
        <v/>
      </c>
      <c r="AF250" s="311" t="str">
        <f t="shared" si="122"/>
        <v/>
      </c>
      <c r="AG250" s="311" t="str">
        <f t="shared" si="122"/>
        <v/>
      </c>
      <c r="AH250" s="311" t="str">
        <f t="shared" si="123"/>
        <v/>
      </c>
      <c r="AI250" s="311" t="str">
        <f t="shared" si="123"/>
        <v/>
      </c>
      <c r="AJ250" s="311" t="str">
        <f t="shared" si="123"/>
        <v/>
      </c>
      <c r="AK250" s="311" t="str">
        <f t="shared" si="123"/>
        <v/>
      </c>
      <c r="AL250" s="311" t="str">
        <f t="shared" si="123"/>
        <v/>
      </c>
      <c r="AM250" s="311" t="str">
        <f t="shared" si="123"/>
        <v/>
      </c>
      <c r="AN250" s="311" t="str">
        <f t="shared" si="123"/>
        <v/>
      </c>
      <c r="AO250" s="311" t="str">
        <f t="shared" si="123"/>
        <v/>
      </c>
      <c r="AP250" s="311" t="str">
        <f t="shared" si="123"/>
        <v/>
      </c>
      <c r="AQ250" s="311" t="str">
        <f t="shared" si="123"/>
        <v/>
      </c>
      <c r="AR250" s="311" t="str">
        <f t="shared" si="124"/>
        <v/>
      </c>
      <c r="AS250" s="311" t="str">
        <f t="shared" si="124"/>
        <v/>
      </c>
      <c r="AT250" s="311" t="str">
        <f t="shared" si="124"/>
        <v/>
      </c>
      <c r="AU250" s="311" t="str">
        <f t="shared" si="124"/>
        <v/>
      </c>
      <c r="AV250" s="311" t="str">
        <f t="shared" si="124"/>
        <v/>
      </c>
      <c r="AW250" s="311" t="str">
        <f t="shared" si="124"/>
        <v/>
      </c>
      <c r="AX250" s="311" t="str">
        <f t="shared" si="124"/>
        <v/>
      </c>
      <c r="AY250" s="311" t="str">
        <f t="shared" si="124"/>
        <v/>
      </c>
      <c r="AZ250" s="311" t="str">
        <f t="shared" si="124"/>
        <v/>
      </c>
      <c r="BA250" s="311" t="str">
        <f t="shared" si="124"/>
        <v/>
      </c>
      <c r="BB250" s="311" t="str">
        <f t="shared" si="125"/>
        <v/>
      </c>
      <c r="BC250" s="311" t="str">
        <f t="shared" si="125"/>
        <v/>
      </c>
      <c r="BD250" s="311" t="str">
        <f t="shared" si="125"/>
        <v/>
      </c>
      <c r="BE250" s="311" t="str">
        <f t="shared" si="125"/>
        <v/>
      </c>
      <c r="BF250" s="311" t="str">
        <f t="shared" si="125"/>
        <v/>
      </c>
      <c r="BG250" s="311" t="str">
        <f t="shared" si="125"/>
        <v/>
      </c>
      <c r="BH250" s="311" t="str">
        <f t="shared" si="125"/>
        <v/>
      </c>
      <c r="BI250" s="311" t="str">
        <f t="shared" si="125"/>
        <v/>
      </c>
      <c r="BJ250" s="311" t="str">
        <f t="shared" si="125"/>
        <v/>
      </c>
      <c r="BK250" s="311" t="str">
        <f t="shared" si="125"/>
        <v/>
      </c>
      <c r="BL250" s="311" t="str">
        <f t="shared" si="125"/>
        <v/>
      </c>
      <c r="BM250" s="311" t="str">
        <f t="shared" si="125"/>
        <v/>
      </c>
    </row>
    <row r="251" spans="1:65" s="253" customFormat="1">
      <c r="A251" s="457"/>
      <c r="B251" s="336">
        <f t="shared" si="127"/>
        <v>2031</v>
      </c>
      <c r="C251" s="339">
        <f t="shared" ca="1" si="126"/>
        <v>0</v>
      </c>
      <c r="D251" s="311">
        <f t="shared" si="120"/>
        <v>0</v>
      </c>
      <c r="E251" s="311">
        <f t="shared" si="120"/>
        <v>0</v>
      </c>
      <c r="F251" s="311">
        <f t="shared" si="120"/>
        <v>0</v>
      </c>
      <c r="G251" s="311">
        <f t="shared" si="120"/>
        <v>0</v>
      </c>
      <c r="H251" s="311">
        <f t="shared" si="120"/>
        <v>0</v>
      </c>
      <c r="I251" s="311">
        <f t="shared" si="120"/>
        <v>0</v>
      </c>
      <c r="J251" s="311">
        <f t="shared" si="120"/>
        <v>0</v>
      </c>
      <c r="K251" s="311">
        <f t="shared" si="120"/>
        <v>0</v>
      </c>
      <c r="L251" s="311" t="str">
        <f t="shared" si="120"/>
        <v/>
      </c>
      <c r="M251" s="311" t="str">
        <f t="shared" si="120"/>
        <v/>
      </c>
      <c r="N251" s="311" t="str">
        <f t="shared" si="121"/>
        <v/>
      </c>
      <c r="O251" s="311" t="str">
        <f t="shared" si="121"/>
        <v/>
      </c>
      <c r="P251" s="311" t="str">
        <f t="shared" si="121"/>
        <v/>
      </c>
      <c r="Q251" s="311" t="str">
        <f t="shared" si="121"/>
        <v/>
      </c>
      <c r="R251" s="311" t="str">
        <f t="shared" si="121"/>
        <v/>
      </c>
      <c r="S251" s="311" t="str">
        <f t="shared" si="121"/>
        <v/>
      </c>
      <c r="T251" s="311" t="str">
        <f t="shared" si="121"/>
        <v/>
      </c>
      <c r="U251" s="311" t="str">
        <f t="shared" si="121"/>
        <v/>
      </c>
      <c r="V251" s="311" t="str">
        <f t="shared" si="121"/>
        <v/>
      </c>
      <c r="W251" s="311" t="str">
        <f t="shared" si="121"/>
        <v/>
      </c>
      <c r="X251" s="311" t="str">
        <f t="shared" si="122"/>
        <v/>
      </c>
      <c r="Y251" s="311" t="str">
        <f t="shared" si="122"/>
        <v/>
      </c>
      <c r="Z251" s="311" t="str">
        <f t="shared" si="122"/>
        <v/>
      </c>
      <c r="AA251" s="311" t="str">
        <f t="shared" si="122"/>
        <v/>
      </c>
      <c r="AB251" s="311" t="str">
        <f t="shared" si="122"/>
        <v/>
      </c>
      <c r="AC251" s="311" t="str">
        <f t="shared" si="122"/>
        <v/>
      </c>
      <c r="AD251" s="311" t="str">
        <f t="shared" si="122"/>
        <v/>
      </c>
      <c r="AE251" s="311" t="str">
        <f t="shared" si="122"/>
        <v/>
      </c>
      <c r="AF251" s="311" t="str">
        <f t="shared" si="122"/>
        <v/>
      </c>
      <c r="AG251" s="311" t="str">
        <f t="shared" si="122"/>
        <v/>
      </c>
      <c r="AH251" s="311" t="str">
        <f t="shared" si="123"/>
        <v/>
      </c>
      <c r="AI251" s="311" t="str">
        <f t="shared" si="123"/>
        <v/>
      </c>
      <c r="AJ251" s="311" t="str">
        <f t="shared" si="123"/>
        <v/>
      </c>
      <c r="AK251" s="311" t="str">
        <f t="shared" si="123"/>
        <v/>
      </c>
      <c r="AL251" s="311" t="str">
        <f t="shared" si="123"/>
        <v/>
      </c>
      <c r="AM251" s="311" t="str">
        <f t="shared" si="123"/>
        <v/>
      </c>
      <c r="AN251" s="311" t="str">
        <f t="shared" si="123"/>
        <v/>
      </c>
      <c r="AO251" s="311" t="str">
        <f t="shared" si="123"/>
        <v/>
      </c>
      <c r="AP251" s="311" t="str">
        <f t="shared" si="123"/>
        <v/>
      </c>
      <c r="AQ251" s="311" t="str">
        <f t="shared" si="123"/>
        <v/>
      </c>
      <c r="AR251" s="311" t="str">
        <f t="shared" si="124"/>
        <v/>
      </c>
      <c r="AS251" s="311" t="str">
        <f t="shared" si="124"/>
        <v/>
      </c>
      <c r="AT251" s="311" t="str">
        <f t="shared" si="124"/>
        <v/>
      </c>
      <c r="AU251" s="311" t="str">
        <f t="shared" si="124"/>
        <v/>
      </c>
      <c r="AV251" s="311" t="str">
        <f t="shared" si="124"/>
        <v/>
      </c>
      <c r="AW251" s="311" t="str">
        <f t="shared" si="124"/>
        <v/>
      </c>
      <c r="AX251" s="311" t="str">
        <f t="shared" si="124"/>
        <v/>
      </c>
      <c r="AY251" s="311" t="str">
        <f t="shared" si="124"/>
        <v/>
      </c>
      <c r="AZ251" s="311" t="str">
        <f t="shared" si="124"/>
        <v/>
      </c>
      <c r="BA251" s="311" t="str">
        <f t="shared" si="124"/>
        <v/>
      </c>
      <c r="BB251" s="311" t="str">
        <f t="shared" si="125"/>
        <v/>
      </c>
      <c r="BC251" s="311" t="str">
        <f t="shared" si="125"/>
        <v/>
      </c>
      <c r="BD251" s="311" t="str">
        <f t="shared" si="125"/>
        <v/>
      </c>
      <c r="BE251" s="311" t="str">
        <f t="shared" si="125"/>
        <v/>
      </c>
      <c r="BF251" s="311" t="str">
        <f t="shared" si="125"/>
        <v/>
      </c>
      <c r="BG251" s="311" t="str">
        <f t="shared" si="125"/>
        <v/>
      </c>
      <c r="BH251" s="311" t="str">
        <f t="shared" si="125"/>
        <v/>
      </c>
      <c r="BI251" s="311" t="str">
        <f t="shared" si="125"/>
        <v/>
      </c>
      <c r="BJ251" s="311" t="str">
        <f t="shared" si="125"/>
        <v/>
      </c>
      <c r="BK251" s="311" t="str">
        <f t="shared" si="125"/>
        <v/>
      </c>
      <c r="BL251" s="311" t="str">
        <f t="shared" si="125"/>
        <v/>
      </c>
      <c r="BM251" s="311" t="str">
        <f t="shared" si="125"/>
        <v/>
      </c>
    </row>
    <row r="252" spans="1:65" s="253" customFormat="1">
      <c r="A252" s="457"/>
      <c r="B252" s="336">
        <f t="shared" si="127"/>
        <v>2032</v>
      </c>
      <c r="C252" s="339">
        <f t="shared" ca="1" si="126"/>
        <v>0</v>
      </c>
      <c r="D252" s="311">
        <f t="shared" si="120"/>
        <v>0</v>
      </c>
      <c r="E252" s="311">
        <f t="shared" si="120"/>
        <v>0</v>
      </c>
      <c r="F252" s="311">
        <f t="shared" si="120"/>
        <v>0</v>
      </c>
      <c r="G252" s="311">
        <f t="shared" si="120"/>
        <v>0</v>
      </c>
      <c r="H252" s="311">
        <f t="shared" si="120"/>
        <v>0</v>
      </c>
      <c r="I252" s="311">
        <f t="shared" si="120"/>
        <v>0</v>
      </c>
      <c r="J252" s="311">
        <f t="shared" si="120"/>
        <v>0</v>
      </c>
      <c r="K252" s="311">
        <f t="shared" si="120"/>
        <v>0</v>
      </c>
      <c r="L252" s="311">
        <f t="shared" si="120"/>
        <v>0</v>
      </c>
      <c r="M252" s="311" t="str">
        <f t="shared" si="120"/>
        <v/>
      </c>
      <c r="N252" s="311" t="str">
        <f t="shared" si="121"/>
        <v/>
      </c>
      <c r="O252" s="311" t="str">
        <f t="shared" si="121"/>
        <v/>
      </c>
      <c r="P252" s="311" t="str">
        <f t="shared" si="121"/>
        <v/>
      </c>
      <c r="Q252" s="311" t="str">
        <f t="shared" si="121"/>
        <v/>
      </c>
      <c r="R252" s="311" t="str">
        <f t="shared" si="121"/>
        <v/>
      </c>
      <c r="S252" s="311" t="str">
        <f t="shared" si="121"/>
        <v/>
      </c>
      <c r="T252" s="311" t="str">
        <f t="shared" si="121"/>
        <v/>
      </c>
      <c r="U252" s="311" t="str">
        <f t="shared" si="121"/>
        <v/>
      </c>
      <c r="V252" s="311" t="str">
        <f t="shared" si="121"/>
        <v/>
      </c>
      <c r="W252" s="311" t="str">
        <f t="shared" si="121"/>
        <v/>
      </c>
      <c r="X252" s="311" t="str">
        <f t="shared" si="122"/>
        <v/>
      </c>
      <c r="Y252" s="311" t="str">
        <f t="shared" si="122"/>
        <v/>
      </c>
      <c r="Z252" s="311" t="str">
        <f t="shared" si="122"/>
        <v/>
      </c>
      <c r="AA252" s="311" t="str">
        <f t="shared" si="122"/>
        <v/>
      </c>
      <c r="AB252" s="311" t="str">
        <f t="shared" si="122"/>
        <v/>
      </c>
      <c r="AC252" s="311" t="str">
        <f t="shared" si="122"/>
        <v/>
      </c>
      <c r="AD252" s="311" t="str">
        <f t="shared" si="122"/>
        <v/>
      </c>
      <c r="AE252" s="311" t="str">
        <f t="shared" si="122"/>
        <v/>
      </c>
      <c r="AF252" s="311" t="str">
        <f t="shared" si="122"/>
        <v/>
      </c>
      <c r="AG252" s="311" t="str">
        <f t="shared" si="122"/>
        <v/>
      </c>
      <c r="AH252" s="311" t="str">
        <f t="shared" si="123"/>
        <v/>
      </c>
      <c r="AI252" s="311" t="str">
        <f t="shared" si="123"/>
        <v/>
      </c>
      <c r="AJ252" s="311" t="str">
        <f t="shared" si="123"/>
        <v/>
      </c>
      <c r="AK252" s="311" t="str">
        <f t="shared" si="123"/>
        <v/>
      </c>
      <c r="AL252" s="311" t="str">
        <f t="shared" si="123"/>
        <v/>
      </c>
      <c r="AM252" s="311" t="str">
        <f t="shared" si="123"/>
        <v/>
      </c>
      <c r="AN252" s="311" t="str">
        <f t="shared" si="123"/>
        <v/>
      </c>
      <c r="AO252" s="311" t="str">
        <f t="shared" si="123"/>
        <v/>
      </c>
      <c r="AP252" s="311" t="str">
        <f t="shared" si="123"/>
        <v/>
      </c>
      <c r="AQ252" s="311" t="str">
        <f t="shared" si="123"/>
        <v/>
      </c>
      <c r="AR252" s="311" t="str">
        <f t="shared" si="124"/>
        <v/>
      </c>
      <c r="AS252" s="311" t="str">
        <f t="shared" si="124"/>
        <v/>
      </c>
      <c r="AT252" s="311" t="str">
        <f t="shared" si="124"/>
        <v/>
      </c>
      <c r="AU252" s="311" t="str">
        <f t="shared" si="124"/>
        <v/>
      </c>
      <c r="AV252" s="311" t="str">
        <f t="shared" si="124"/>
        <v/>
      </c>
      <c r="AW252" s="311" t="str">
        <f t="shared" si="124"/>
        <v/>
      </c>
      <c r="AX252" s="311" t="str">
        <f t="shared" si="124"/>
        <v/>
      </c>
      <c r="AY252" s="311" t="str">
        <f t="shared" si="124"/>
        <v/>
      </c>
      <c r="AZ252" s="311" t="str">
        <f t="shared" si="124"/>
        <v/>
      </c>
      <c r="BA252" s="311" t="str">
        <f t="shared" si="124"/>
        <v/>
      </c>
      <c r="BB252" s="311" t="str">
        <f t="shared" si="125"/>
        <v/>
      </c>
      <c r="BC252" s="311" t="str">
        <f t="shared" si="125"/>
        <v/>
      </c>
      <c r="BD252" s="311" t="str">
        <f t="shared" si="125"/>
        <v/>
      </c>
      <c r="BE252" s="311" t="str">
        <f t="shared" si="125"/>
        <v/>
      </c>
      <c r="BF252" s="311" t="str">
        <f t="shared" si="125"/>
        <v/>
      </c>
      <c r="BG252" s="311" t="str">
        <f t="shared" si="125"/>
        <v/>
      </c>
      <c r="BH252" s="311" t="str">
        <f t="shared" si="125"/>
        <v/>
      </c>
      <c r="BI252" s="311" t="str">
        <f t="shared" si="125"/>
        <v/>
      </c>
      <c r="BJ252" s="311" t="str">
        <f t="shared" si="125"/>
        <v/>
      </c>
      <c r="BK252" s="311" t="str">
        <f t="shared" si="125"/>
        <v/>
      </c>
      <c r="BL252" s="311" t="str">
        <f t="shared" si="125"/>
        <v/>
      </c>
      <c r="BM252" s="311" t="str">
        <f t="shared" si="125"/>
        <v/>
      </c>
    </row>
    <row r="253" spans="1:65" s="253" customFormat="1">
      <c r="A253" s="457"/>
      <c r="B253" s="336">
        <f t="shared" si="127"/>
        <v>2033</v>
      </c>
      <c r="C253" s="339">
        <f t="shared" ca="1" si="126"/>
        <v>0</v>
      </c>
      <c r="D253" s="311">
        <f t="shared" si="120"/>
        <v>0</v>
      </c>
      <c r="E253" s="311">
        <f t="shared" si="120"/>
        <v>0</v>
      </c>
      <c r="F253" s="311">
        <f t="shared" si="120"/>
        <v>0</v>
      </c>
      <c r="G253" s="311">
        <f t="shared" si="120"/>
        <v>0</v>
      </c>
      <c r="H253" s="311">
        <f t="shared" si="120"/>
        <v>0</v>
      </c>
      <c r="I253" s="311">
        <f t="shared" si="120"/>
        <v>0</v>
      </c>
      <c r="J253" s="311">
        <f t="shared" si="120"/>
        <v>0</v>
      </c>
      <c r="K253" s="311">
        <f t="shared" si="120"/>
        <v>0</v>
      </c>
      <c r="L253" s="311">
        <f t="shared" si="120"/>
        <v>0</v>
      </c>
      <c r="M253" s="311">
        <f t="shared" si="120"/>
        <v>0</v>
      </c>
      <c r="N253" s="311" t="str">
        <f t="shared" si="121"/>
        <v/>
      </c>
      <c r="O253" s="311" t="str">
        <f t="shared" si="121"/>
        <v/>
      </c>
      <c r="P253" s="311" t="str">
        <f t="shared" si="121"/>
        <v/>
      </c>
      <c r="Q253" s="311" t="str">
        <f t="shared" si="121"/>
        <v/>
      </c>
      <c r="R253" s="311" t="str">
        <f t="shared" si="121"/>
        <v/>
      </c>
      <c r="S253" s="311" t="str">
        <f t="shared" si="121"/>
        <v/>
      </c>
      <c r="T253" s="311" t="str">
        <f t="shared" si="121"/>
        <v/>
      </c>
      <c r="U253" s="311" t="str">
        <f t="shared" si="121"/>
        <v/>
      </c>
      <c r="V253" s="311" t="str">
        <f t="shared" si="121"/>
        <v/>
      </c>
      <c r="W253" s="311" t="str">
        <f t="shared" si="121"/>
        <v/>
      </c>
      <c r="X253" s="311" t="str">
        <f t="shared" si="122"/>
        <v/>
      </c>
      <c r="Y253" s="311" t="str">
        <f t="shared" si="122"/>
        <v/>
      </c>
      <c r="Z253" s="311" t="str">
        <f t="shared" si="122"/>
        <v/>
      </c>
      <c r="AA253" s="311" t="str">
        <f t="shared" si="122"/>
        <v/>
      </c>
      <c r="AB253" s="311" t="str">
        <f t="shared" si="122"/>
        <v/>
      </c>
      <c r="AC253" s="311" t="str">
        <f t="shared" si="122"/>
        <v/>
      </c>
      <c r="AD253" s="311" t="str">
        <f t="shared" si="122"/>
        <v/>
      </c>
      <c r="AE253" s="311" t="str">
        <f t="shared" si="122"/>
        <v/>
      </c>
      <c r="AF253" s="311" t="str">
        <f t="shared" si="122"/>
        <v/>
      </c>
      <c r="AG253" s="311" t="str">
        <f t="shared" si="122"/>
        <v/>
      </c>
      <c r="AH253" s="311" t="str">
        <f t="shared" si="123"/>
        <v/>
      </c>
      <c r="AI253" s="311" t="str">
        <f t="shared" si="123"/>
        <v/>
      </c>
      <c r="AJ253" s="311" t="str">
        <f t="shared" si="123"/>
        <v/>
      </c>
      <c r="AK253" s="311" t="str">
        <f t="shared" si="123"/>
        <v/>
      </c>
      <c r="AL253" s="311" t="str">
        <f t="shared" si="123"/>
        <v/>
      </c>
      <c r="AM253" s="311" t="str">
        <f t="shared" si="123"/>
        <v/>
      </c>
      <c r="AN253" s="311" t="str">
        <f t="shared" si="123"/>
        <v/>
      </c>
      <c r="AO253" s="311" t="str">
        <f t="shared" si="123"/>
        <v/>
      </c>
      <c r="AP253" s="311" t="str">
        <f t="shared" si="123"/>
        <v/>
      </c>
      <c r="AQ253" s="311" t="str">
        <f t="shared" si="123"/>
        <v/>
      </c>
      <c r="AR253" s="311" t="str">
        <f t="shared" si="124"/>
        <v/>
      </c>
      <c r="AS253" s="311" t="str">
        <f t="shared" si="124"/>
        <v/>
      </c>
      <c r="AT253" s="311" t="str">
        <f t="shared" si="124"/>
        <v/>
      </c>
      <c r="AU253" s="311" t="str">
        <f t="shared" si="124"/>
        <v/>
      </c>
      <c r="AV253" s="311" t="str">
        <f t="shared" si="124"/>
        <v/>
      </c>
      <c r="AW253" s="311" t="str">
        <f t="shared" si="124"/>
        <v/>
      </c>
      <c r="AX253" s="311" t="str">
        <f t="shared" si="124"/>
        <v/>
      </c>
      <c r="AY253" s="311" t="str">
        <f t="shared" si="124"/>
        <v/>
      </c>
      <c r="AZ253" s="311" t="str">
        <f t="shared" si="124"/>
        <v/>
      </c>
      <c r="BA253" s="311" t="str">
        <f t="shared" si="124"/>
        <v/>
      </c>
      <c r="BB253" s="311" t="str">
        <f t="shared" si="125"/>
        <v/>
      </c>
      <c r="BC253" s="311" t="str">
        <f t="shared" si="125"/>
        <v/>
      </c>
      <c r="BD253" s="311" t="str">
        <f t="shared" si="125"/>
        <v/>
      </c>
      <c r="BE253" s="311" t="str">
        <f t="shared" si="125"/>
        <v/>
      </c>
      <c r="BF253" s="311" t="str">
        <f t="shared" si="125"/>
        <v/>
      </c>
      <c r="BG253" s="311" t="str">
        <f t="shared" si="125"/>
        <v/>
      </c>
      <c r="BH253" s="311" t="str">
        <f t="shared" si="125"/>
        <v/>
      </c>
      <c r="BI253" s="311" t="str">
        <f t="shared" si="125"/>
        <v/>
      </c>
      <c r="BJ253" s="311" t="str">
        <f t="shared" si="125"/>
        <v/>
      </c>
      <c r="BK253" s="311" t="str">
        <f t="shared" si="125"/>
        <v/>
      </c>
      <c r="BL253" s="311" t="str">
        <f t="shared" si="125"/>
        <v/>
      </c>
      <c r="BM253" s="311" t="str">
        <f t="shared" si="125"/>
        <v/>
      </c>
    </row>
    <row r="254" spans="1:65" s="253" customFormat="1">
      <c r="A254" s="457"/>
      <c r="B254" s="336">
        <f t="shared" si="127"/>
        <v>2034</v>
      </c>
      <c r="C254" s="339">
        <f t="shared" ca="1" si="126"/>
        <v>0</v>
      </c>
      <c r="D254" s="311">
        <f t="shared" ref="D254:M263" si="128">IF(D$242="","",IF($B254&gt;$B$18,"",IF(AND($B254&gt;=D$242,$B254-D$242&lt;$B$22),D$243/$B$22,"")))</f>
        <v>0</v>
      </c>
      <c r="E254" s="311">
        <f t="shared" si="128"/>
        <v>0</v>
      </c>
      <c r="F254" s="311">
        <f t="shared" si="128"/>
        <v>0</v>
      </c>
      <c r="G254" s="311">
        <f t="shared" si="128"/>
        <v>0</v>
      </c>
      <c r="H254" s="311">
        <f t="shared" si="128"/>
        <v>0</v>
      </c>
      <c r="I254" s="311">
        <f t="shared" si="128"/>
        <v>0</v>
      </c>
      <c r="J254" s="311">
        <f t="shared" si="128"/>
        <v>0</v>
      </c>
      <c r="K254" s="311">
        <f t="shared" si="128"/>
        <v>0</v>
      </c>
      <c r="L254" s="311">
        <f t="shared" si="128"/>
        <v>0</v>
      </c>
      <c r="M254" s="311">
        <f t="shared" si="128"/>
        <v>0</v>
      </c>
      <c r="N254" s="311">
        <f t="shared" ref="N254:W263" si="129">IF(N$242="","",IF($B254&gt;$B$18,"",IF(AND($B254&gt;=N$242,$B254-N$242&lt;$B$22),N$243/$B$22,"")))</f>
        <v>0</v>
      </c>
      <c r="O254" s="311" t="str">
        <f t="shared" si="129"/>
        <v/>
      </c>
      <c r="P254" s="311" t="str">
        <f t="shared" si="129"/>
        <v/>
      </c>
      <c r="Q254" s="311" t="str">
        <f t="shared" si="129"/>
        <v/>
      </c>
      <c r="R254" s="311" t="str">
        <f t="shared" si="129"/>
        <v/>
      </c>
      <c r="S254" s="311" t="str">
        <f t="shared" si="129"/>
        <v/>
      </c>
      <c r="T254" s="311" t="str">
        <f t="shared" si="129"/>
        <v/>
      </c>
      <c r="U254" s="311" t="str">
        <f t="shared" si="129"/>
        <v/>
      </c>
      <c r="V254" s="311" t="str">
        <f t="shared" si="129"/>
        <v/>
      </c>
      <c r="W254" s="311" t="str">
        <f t="shared" si="129"/>
        <v/>
      </c>
      <c r="X254" s="311" t="str">
        <f t="shared" ref="X254:AG263" si="130">IF(X$242="","",IF($B254&gt;$B$18,"",IF(AND($B254&gt;=X$242,$B254-X$242&lt;$B$22),X$243/$B$22,"")))</f>
        <v/>
      </c>
      <c r="Y254" s="311" t="str">
        <f t="shared" si="130"/>
        <v/>
      </c>
      <c r="Z254" s="311" t="str">
        <f t="shared" si="130"/>
        <v/>
      </c>
      <c r="AA254" s="311" t="str">
        <f t="shared" si="130"/>
        <v/>
      </c>
      <c r="AB254" s="311" t="str">
        <f t="shared" si="130"/>
        <v/>
      </c>
      <c r="AC254" s="311" t="str">
        <f t="shared" si="130"/>
        <v/>
      </c>
      <c r="AD254" s="311" t="str">
        <f t="shared" si="130"/>
        <v/>
      </c>
      <c r="AE254" s="311" t="str">
        <f t="shared" si="130"/>
        <v/>
      </c>
      <c r="AF254" s="311" t="str">
        <f t="shared" si="130"/>
        <v/>
      </c>
      <c r="AG254" s="311" t="str">
        <f t="shared" si="130"/>
        <v/>
      </c>
      <c r="AH254" s="311" t="str">
        <f t="shared" ref="AH254:AQ263" si="131">IF(AH$242="","",IF($B254&gt;$B$18,"",IF(AND($B254&gt;=AH$242,$B254-AH$242&lt;$B$22),AH$243/$B$22,"")))</f>
        <v/>
      </c>
      <c r="AI254" s="311" t="str">
        <f t="shared" si="131"/>
        <v/>
      </c>
      <c r="AJ254" s="311" t="str">
        <f t="shared" si="131"/>
        <v/>
      </c>
      <c r="AK254" s="311" t="str">
        <f t="shared" si="131"/>
        <v/>
      </c>
      <c r="AL254" s="311" t="str">
        <f t="shared" si="131"/>
        <v/>
      </c>
      <c r="AM254" s="311" t="str">
        <f t="shared" si="131"/>
        <v/>
      </c>
      <c r="AN254" s="311" t="str">
        <f t="shared" si="131"/>
        <v/>
      </c>
      <c r="AO254" s="311" t="str">
        <f t="shared" si="131"/>
        <v/>
      </c>
      <c r="AP254" s="311" t="str">
        <f t="shared" si="131"/>
        <v/>
      </c>
      <c r="AQ254" s="311" t="str">
        <f t="shared" si="131"/>
        <v/>
      </c>
      <c r="AR254" s="311" t="str">
        <f t="shared" ref="AR254:BA263" si="132">IF(AR$242="","",IF($B254&gt;$B$18,"",IF(AND($B254&gt;=AR$242,$B254-AR$242&lt;$B$22),AR$243/$B$22,"")))</f>
        <v/>
      </c>
      <c r="AS254" s="311" t="str">
        <f t="shared" si="132"/>
        <v/>
      </c>
      <c r="AT254" s="311" t="str">
        <f t="shared" si="132"/>
        <v/>
      </c>
      <c r="AU254" s="311" t="str">
        <f t="shared" si="132"/>
        <v/>
      </c>
      <c r="AV254" s="311" t="str">
        <f t="shared" si="132"/>
        <v/>
      </c>
      <c r="AW254" s="311" t="str">
        <f t="shared" si="132"/>
        <v/>
      </c>
      <c r="AX254" s="311" t="str">
        <f t="shared" si="132"/>
        <v/>
      </c>
      <c r="AY254" s="311" t="str">
        <f t="shared" si="132"/>
        <v/>
      </c>
      <c r="AZ254" s="311" t="str">
        <f t="shared" si="132"/>
        <v/>
      </c>
      <c r="BA254" s="311" t="str">
        <f t="shared" si="132"/>
        <v/>
      </c>
      <c r="BB254" s="311" t="str">
        <f t="shared" ref="BB254:BM263" si="133">IF(BB$242="","",IF($B254&gt;$B$18,"",IF(AND($B254&gt;=BB$242,$B254-BB$242&lt;$B$22),BB$243/$B$22,"")))</f>
        <v/>
      </c>
      <c r="BC254" s="311" t="str">
        <f t="shared" si="133"/>
        <v/>
      </c>
      <c r="BD254" s="311" t="str">
        <f t="shared" si="133"/>
        <v/>
      </c>
      <c r="BE254" s="311" t="str">
        <f t="shared" si="133"/>
        <v/>
      </c>
      <c r="BF254" s="311" t="str">
        <f t="shared" si="133"/>
        <v/>
      </c>
      <c r="BG254" s="311" t="str">
        <f t="shared" si="133"/>
        <v/>
      </c>
      <c r="BH254" s="311" t="str">
        <f t="shared" si="133"/>
        <v/>
      </c>
      <c r="BI254" s="311" t="str">
        <f t="shared" si="133"/>
        <v/>
      </c>
      <c r="BJ254" s="311" t="str">
        <f t="shared" si="133"/>
        <v/>
      </c>
      <c r="BK254" s="311" t="str">
        <f t="shared" si="133"/>
        <v/>
      </c>
      <c r="BL254" s="311" t="str">
        <f t="shared" si="133"/>
        <v/>
      </c>
      <c r="BM254" s="311" t="str">
        <f t="shared" si="133"/>
        <v/>
      </c>
    </row>
    <row r="255" spans="1:65" s="253" customFormat="1">
      <c r="A255" s="457"/>
      <c r="B255" s="336">
        <f t="shared" si="127"/>
        <v>2035</v>
      </c>
      <c r="C255" s="339">
        <f t="shared" ca="1" si="126"/>
        <v>0</v>
      </c>
      <c r="D255" s="311">
        <f t="shared" si="128"/>
        <v>0</v>
      </c>
      <c r="E255" s="311">
        <f t="shared" si="128"/>
        <v>0</v>
      </c>
      <c r="F255" s="311">
        <f t="shared" si="128"/>
        <v>0</v>
      </c>
      <c r="G255" s="311">
        <f t="shared" si="128"/>
        <v>0</v>
      </c>
      <c r="H255" s="311">
        <f t="shared" si="128"/>
        <v>0</v>
      </c>
      <c r="I255" s="311">
        <f t="shared" si="128"/>
        <v>0</v>
      </c>
      <c r="J255" s="311">
        <f t="shared" si="128"/>
        <v>0</v>
      </c>
      <c r="K255" s="311">
        <f t="shared" si="128"/>
        <v>0</v>
      </c>
      <c r="L255" s="311">
        <f t="shared" si="128"/>
        <v>0</v>
      </c>
      <c r="M255" s="311">
        <f t="shared" si="128"/>
        <v>0</v>
      </c>
      <c r="N255" s="311">
        <f t="shared" si="129"/>
        <v>0</v>
      </c>
      <c r="O255" s="311">
        <f t="shared" si="129"/>
        <v>0</v>
      </c>
      <c r="P255" s="311" t="str">
        <f t="shared" si="129"/>
        <v/>
      </c>
      <c r="Q255" s="311" t="str">
        <f t="shared" si="129"/>
        <v/>
      </c>
      <c r="R255" s="311" t="str">
        <f t="shared" si="129"/>
        <v/>
      </c>
      <c r="S255" s="311" t="str">
        <f t="shared" si="129"/>
        <v/>
      </c>
      <c r="T255" s="311" t="str">
        <f t="shared" si="129"/>
        <v/>
      </c>
      <c r="U255" s="311" t="str">
        <f t="shared" si="129"/>
        <v/>
      </c>
      <c r="V255" s="311" t="str">
        <f t="shared" si="129"/>
        <v/>
      </c>
      <c r="W255" s="311" t="str">
        <f t="shared" si="129"/>
        <v/>
      </c>
      <c r="X255" s="311" t="str">
        <f t="shared" si="130"/>
        <v/>
      </c>
      <c r="Y255" s="311" t="str">
        <f t="shared" si="130"/>
        <v/>
      </c>
      <c r="Z255" s="311" t="str">
        <f t="shared" si="130"/>
        <v/>
      </c>
      <c r="AA255" s="311" t="str">
        <f t="shared" si="130"/>
        <v/>
      </c>
      <c r="AB255" s="311" t="str">
        <f t="shared" si="130"/>
        <v/>
      </c>
      <c r="AC255" s="311" t="str">
        <f t="shared" si="130"/>
        <v/>
      </c>
      <c r="AD255" s="311" t="str">
        <f t="shared" si="130"/>
        <v/>
      </c>
      <c r="AE255" s="311" t="str">
        <f t="shared" si="130"/>
        <v/>
      </c>
      <c r="AF255" s="311" t="str">
        <f t="shared" si="130"/>
        <v/>
      </c>
      <c r="AG255" s="311" t="str">
        <f t="shared" si="130"/>
        <v/>
      </c>
      <c r="AH255" s="311" t="str">
        <f t="shared" si="131"/>
        <v/>
      </c>
      <c r="AI255" s="311" t="str">
        <f t="shared" si="131"/>
        <v/>
      </c>
      <c r="AJ255" s="311" t="str">
        <f t="shared" si="131"/>
        <v/>
      </c>
      <c r="AK255" s="311" t="str">
        <f t="shared" si="131"/>
        <v/>
      </c>
      <c r="AL255" s="311" t="str">
        <f t="shared" si="131"/>
        <v/>
      </c>
      <c r="AM255" s="311" t="str">
        <f t="shared" si="131"/>
        <v/>
      </c>
      <c r="AN255" s="311" t="str">
        <f t="shared" si="131"/>
        <v/>
      </c>
      <c r="AO255" s="311" t="str">
        <f t="shared" si="131"/>
        <v/>
      </c>
      <c r="AP255" s="311" t="str">
        <f t="shared" si="131"/>
        <v/>
      </c>
      <c r="AQ255" s="311" t="str">
        <f t="shared" si="131"/>
        <v/>
      </c>
      <c r="AR255" s="311" t="str">
        <f t="shared" si="132"/>
        <v/>
      </c>
      <c r="AS255" s="311" t="str">
        <f t="shared" si="132"/>
        <v/>
      </c>
      <c r="AT255" s="311" t="str">
        <f t="shared" si="132"/>
        <v/>
      </c>
      <c r="AU255" s="311" t="str">
        <f t="shared" si="132"/>
        <v/>
      </c>
      <c r="AV255" s="311" t="str">
        <f t="shared" si="132"/>
        <v/>
      </c>
      <c r="AW255" s="311" t="str">
        <f t="shared" si="132"/>
        <v/>
      </c>
      <c r="AX255" s="311" t="str">
        <f t="shared" si="132"/>
        <v/>
      </c>
      <c r="AY255" s="311" t="str">
        <f t="shared" si="132"/>
        <v/>
      </c>
      <c r="AZ255" s="311" t="str">
        <f t="shared" si="132"/>
        <v/>
      </c>
      <c r="BA255" s="311" t="str">
        <f t="shared" si="132"/>
        <v/>
      </c>
      <c r="BB255" s="311" t="str">
        <f t="shared" si="133"/>
        <v/>
      </c>
      <c r="BC255" s="311" t="str">
        <f t="shared" si="133"/>
        <v/>
      </c>
      <c r="BD255" s="311" t="str">
        <f t="shared" si="133"/>
        <v/>
      </c>
      <c r="BE255" s="311" t="str">
        <f t="shared" si="133"/>
        <v/>
      </c>
      <c r="BF255" s="311" t="str">
        <f t="shared" si="133"/>
        <v/>
      </c>
      <c r="BG255" s="311" t="str">
        <f t="shared" si="133"/>
        <v/>
      </c>
      <c r="BH255" s="311" t="str">
        <f t="shared" si="133"/>
        <v/>
      </c>
      <c r="BI255" s="311" t="str">
        <f t="shared" si="133"/>
        <v/>
      </c>
      <c r="BJ255" s="311" t="str">
        <f t="shared" si="133"/>
        <v/>
      </c>
      <c r="BK255" s="311" t="str">
        <f t="shared" si="133"/>
        <v/>
      </c>
      <c r="BL255" s="311" t="str">
        <f t="shared" si="133"/>
        <v/>
      </c>
      <c r="BM255" s="311" t="str">
        <f t="shared" si="133"/>
        <v/>
      </c>
    </row>
    <row r="256" spans="1:65" s="253" customFormat="1">
      <c r="A256" s="457"/>
      <c r="B256" s="336">
        <f t="shared" si="127"/>
        <v>2036</v>
      </c>
      <c r="C256" s="339">
        <f t="shared" ca="1" si="126"/>
        <v>0</v>
      </c>
      <c r="D256" s="311">
        <f t="shared" si="128"/>
        <v>0</v>
      </c>
      <c r="E256" s="311">
        <f t="shared" si="128"/>
        <v>0</v>
      </c>
      <c r="F256" s="311">
        <f t="shared" si="128"/>
        <v>0</v>
      </c>
      <c r="G256" s="311">
        <f t="shared" si="128"/>
        <v>0</v>
      </c>
      <c r="H256" s="311">
        <f t="shared" si="128"/>
        <v>0</v>
      </c>
      <c r="I256" s="311">
        <f t="shared" si="128"/>
        <v>0</v>
      </c>
      <c r="J256" s="311">
        <f t="shared" si="128"/>
        <v>0</v>
      </c>
      <c r="K256" s="311">
        <f t="shared" si="128"/>
        <v>0</v>
      </c>
      <c r="L256" s="311">
        <f t="shared" si="128"/>
        <v>0</v>
      </c>
      <c r="M256" s="311">
        <f t="shared" si="128"/>
        <v>0</v>
      </c>
      <c r="N256" s="311">
        <f t="shared" si="129"/>
        <v>0</v>
      </c>
      <c r="O256" s="311">
        <f t="shared" si="129"/>
        <v>0</v>
      </c>
      <c r="P256" s="311">
        <f t="shared" si="129"/>
        <v>0</v>
      </c>
      <c r="Q256" s="311" t="str">
        <f t="shared" si="129"/>
        <v/>
      </c>
      <c r="R256" s="311" t="str">
        <f t="shared" si="129"/>
        <v/>
      </c>
      <c r="S256" s="311" t="str">
        <f t="shared" si="129"/>
        <v/>
      </c>
      <c r="T256" s="311" t="str">
        <f t="shared" si="129"/>
        <v/>
      </c>
      <c r="U256" s="311" t="str">
        <f t="shared" si="129"/>
        <v/>
      </c>
      <c r="V256" s="311" t="str">
        <f t="shared" si="129"/>
        <v/>
      </c>
      <c r="W256" s="311" t="str">
        <f t="shared" si="129"/>
        <v/>
      </c>
      <c r="X256" s="311" t="str">
        <f t="shared" si="130"/>
        <v/>
      </c>
      <c r="Y256" s="311" t="str">
        <f t="shared" si="130"/>
        <v/>
      </c>
      <c r="Z256" s="311" t="str">
        <f t="shared" si="130"/>
        <v/>
      </c>
      <c r="AA256" s="311" t="str">
        <f t="shared" si="130"/>
        <v/>
      </c>
      <c r="AB256" s="311" t="str">
        <f t="shared" si="130"/>
        <v/>
      </c>
      <c r="AC256" s="311" t="str">
        <f t="shared" si="130"/>
        <v/>
      </c>
      <c r="AD256" s="311" t="str">
        <f t="shared" si="130"/>
        <v/>
      </c>
      <c r="AE256" s="311" t="str">
        <f t="shared" si="130"/>
        <v/>
      </c>
      <c r="AF256" s="311" t="str">
        <f t="shared" si="130"/>
        <v/>
      </c>
      <c r="AG256" s="311" t="str">
        <f t="shared" si="130"/>
        <v/>
      </c>
      <c r="AH256" s="311" t="str">
        <f t="shared" si="131"/>
        <v/>
      </c>
      <c r="AI256" s="311" t="str">
        <f t="shared" si="131"/>
        <v/>
      </c>
      <c r="AJ256" s="311" t="str">
        <f t="shared" si="131"/>
        <v/>
      </c>
      <c r="AK256" s="311" t="str">
        <f t="shared" si="131"/>
        <v/>
      </c>
      <c r="AL256" s="311" t="str">
        <f t="shared" si="131"/>
        <v/>
      </c>
      <c r="AM256" s="311" t="str">
        <f t="shared" si="131"/>
        <v/>
      </c>
      <c r="AN256" s="311" t="str">
        <f t="shared" si="131"/>
        <v/>
      </c>
      <c r="AO256" s="311" t="str">
        <f t="shared" si="131"/>
        <v/>
      </c>
      <c r="AP256" s="311" t="str">
        <f t="shared" si="131"/>
        <v/>
      </c>
      <c r="AQ256" s="311" t="str">
        <f t="shared" si="131"/>
        <v/>
      </c>
      <c r="AR256" s="311" t="str">
        <f t="shared" si="132"/>
        <v/>
      </c>
      <c r="AS256" s="311" t="str">
        <f t="shared" si="132"/>
        <v/>
      </c>
      <c r="AT256" s="311" t="str">
        <f t="shared" si="132"/>
        <v/>
      </c>
      <c r="AU256" s="311" t="str">
        <f t="shared" si="132"/>
        <v/>
      </c>
      <c r="AV256" s="311" t="str">
        <f t="shared" si="132"/>
        <v/>
      </c>
      <c r="AW256" s="311" t="str">
        <f t="shared" si="132"/>
        <v/>
      </c>
      <c r="AX256" s="311" t="str">
        <f t="shared" si="132"/>
        <v/>
      </c>
      <c r="AY256" s="311" t="str">
        <f t="shared" si="132"/>
        <v/>
      </c>
      <c r="AZ256" s="311" t="str">
        <f t="shared" si="132"/>
        <v/>
      </c>
      <c r="BA256" s="311" t="str">
        <f t="shared" si="132"/>
        <v/>
      </c>
      <c r="BB256" s="311" t="str">
        <f t="shared" si="133"/>
        <v/>
      </c>
      <c r="BC256" s="311" t="str">
        <f t="shared" si="133"/>
        <v/>
      </c>
      <c r="BD256" s="311" t="str">
        <f t="shared" si="133"/>
        <v/>
      </c>
      <c r="BE256" s="311" t="str">
        <f t="shared" si="133"/>
        <v/>
      </c>
      <c r="BF256" s="311" t="str">
        <f t="shared" si="133"/>
        <v/>
      </c>
      <c r="BG256" s="311" t="str">
        <f t="shared" si="133"/>
        <v/>
      </c>
      <c r="BH256" s="311" t="str">
        <f t="shared" si="133"/>
        <v/>
      </c>
      <c r="BI256" s="311" t="str">
        <f t="shared" si="133"/>
        <v/>
      </c>
      <c r="BJ256" s="311" t="str">
        <f t="shared" si="133"/>
        <v/>
      </c>
      <c r="BK256" s="311" t="str">
        <f t="shared" si="133"/>
        <v/>
      </c>
      <c r="BL256" s="311" t="str">
        <f t="shared" si="133"/>
        <v/>
      </c>
      <c r="BM256" s="311" t="str">
        <f t="shared" si="133"/>
        <v/>
      </c>
    </row>
    <row r="257" spans="1:65" s="253" customFormat="1">
      <c r="A257" s="457"/>
      <c r="B257" s="336">
        <f t="shared" si="127"/>
        <v>2037</v>
      </c>
      <c r="C257" s="339">
        <f t="shared" ca="1" si="126"/>
        <v>0</v>
      </c>
      <c r="D257" s="311">
        <f t="shared" si="128"/>
        <v>0</v>
      </c>
      <c r="E257" s="311">
        <f t="shared" si="128"/>
        <v>0</v>
      </c>
      <c r="F257" s="311">
        <f t="shared" si="128"/>
        <v>0</v>
      </c>
      <c r="G257" s="311">
        <f t="shared" si="128"/>
        <v>0</v>
      </c>
      <c r="H257" s="311">
        <f t="shared" si="128"/>
        <v>0</v>
      </c>
      <c r="I257" s="311">
        <f t="shared" si="128"/>
        <v>0</v>
      </c>
      <c r="J257" s="311">
        <f t="shared" si="128"/>
        <v>0</v>
      </c>
      <c r="K257" s="311">
        <f t="shared" si="128"/>
        <v>0</v>
      </c>
      <c r="L257" s="311">
        <f t="shared" si="128"/>
        <v>0</v>
      </c>
      <c r="M257" s="311">
        <f t="shared" si="128"/>
        <v>0</v>
      </c>
      <c r="N257" s="311">
        <f t="shared" si="129"/>
        <v>0</v>
      </c>
      <c r="O257" s="311">
        <f t="shared" si="129"/>
        <v>0</v>
      </c>
      <c r="P257" s="311">
        <f t="shared" si="129"/>
        <v>0</v>
      </c>
      <c r="Q257" s="311">
        <f t="shared" si="129"/>
        <v>0</v>
      </c>
      <c r="R257" s="311" t="str">
        <f t="shared" si="129"/>
        <v/>
      </c>
      <c r="S257" s="311" t="str">
        <f t="shared" si="129"/>
        <v/>
      </c>
      <c r="T257" s="311" t="str">
        <f t="shared" si="129"/>
        <v/>
      </c>
      <c r="U257" s="311" t="str">
        <f t="shared" si="129"/>
        <v/>
      </c>
      <c r="V257" s="311" t="str">
        <f t="shared" si="129"/>
        <v/>
      </c>
      <c r="W257" s="311" t="str">
        <f t="shared" si="129"/>
        <v/>
      </c>
      <c r="X257" s="311" t="str">
        <f t="shared" si="130"/>
        <v/>
      </c>
      <c r="Y257" s="311" t="str">
        <f t="shared" si="130"/>
        <v/>
      </c>
      <c r="Z257" s="311" t="str">
        <f t="shared" si="130"/>
        <v/>
      </c>
      <c r="AA257" s="311" t="str">
        <f t="shared" si="130"/>
        <v/>
      </c>
      <c r="AB257" s="311" t="str">
        <f t="shared" si="130"/>
        <v/>
      </c>
      <c r="AC257" s="311" t="str">
        <f t="shared" si="130"/>
        <v/>
      </c>
      <c r="AD257" s="311" t="str">
        <f t="shared" si="130"/>
        <v/>
      </c>
      <c r="AE257" s="311" t="str">
        <f t="shared" si="130"/>
        <v/>
      </c>
      <c r="AF257" s="311" t="str">
        <f t="shared" si="130"/>
        <v/>
      </c>
      <c r="AG257" s="311" t="str">
        <f t="shared" si="130"/>
        <v/>
      </c>
      <c r="AH257" s="311" t="str">
        <f t="shared" si="131"/>
        <v/>
      </c>
      <c r="AI257" s="311" t="str">
        <f t="shared" si="131"/>
        <v/>
      </c>
      <c r="AJ257" s="311" t="str">
        <f t="shared" si="131"/>
        <v/>
      </c>
      <c r="AK257" s="311" t="str">
        <f t="shared" si="131"/>
        <v/>
      </c>
      <c r="AL257" s="311" t="str">
        <f t="shared" si="131"/>
        <v/>
      </c>
      <c r="AM257" s="311" t="str">
        <f t="shared" si="131"/>
        <v/>
      </c>
      <c r="AN257" s="311" t="str">
        <f t="shared" si="131"/>
        <v/>
      </c>
      <c r="AO257" s="311" t="str">
        <f t="shared" si="131"/>
        <v/>
      </c>
      <c r="AP257" s="311" t="str">
        <f t="shared" si="131"/>
        <v/>
      </c>
      <c r="AQ257" s="311" t="str">
        <f t="shared" si="131"/>
        <v/>
      </c>
      <c r="AR257" s="311" t="str">
        <f t="shared" si="132"/>
        <v/>
      </c>
      <c r="AS257" s="311" t="str">
        <f t="shared" si="132"/>
        <v/>
      </c>
      <c r="AT257" s="311" t="str">
        <f t="shared" si="132"/>
        <v/>
      </c>
      <c r="AU257" s="311" t="str">
        <f t="shared" si="132"/>
        <v/>
      </c>
      <c r="AV257" s="311" t="str">
        <f t="shared" si="132"/>
        <v/>
      </c>
      <c r="AW257" s="311" t="str">
        <f t="shared" si="132"/>
        <v/>
      </c>
      <c r="AX257" s="311" t="str">
        <f t="shared" si="132"/>
        <v/>
      </c>
      <c r="AY257" s="311" t="str">
        <f t="shared" si="132"/>
        <v/>
      </c>
      <c r="AZ257" s="311" t="str">
        <f t="shared" si="132"/>
        <v/>
      </c>
      <c r="BA257" s="311" t="str">
        <f t="shared" si="132"/>
        <v/>
      </c>
      <c r="BB257" s="311" t="str">
        <f t="shared" si="133"/>
        <v/>
      </c>
      <c r="BC257" s="311" t="str">
        <f t="shared" si="133"/>
        <v/>
      </c>
      <c r="BD257" s="311" t="str">
        <f t="shared" si="133"/>
        <v/>
      </c>
      <c r="BE257" s="311" t="str">
        <f t="shared" si="133"/>
        <v/>
      </c>
      <c r="BF257" s="311" t="str">
        <f t="shared" si="133"/>
        <v/>
      </c>
      <c r="BG257" s="311" t="str">
        <f t="shared" si="133"/>
        <v/>
      </c>
      <c r="BH257" s="311" t="str">
        <f t="shared" si="133"/>
        <v/>
      </c>
      <c r="BI257" s="311" t="str">
        <f t="shared" si="133"/>
        <v/>
      </c>
      <c r="BJ257" s="311" t="str">
        <f t="shared" si="133"/>
        <v/>
      </c>
      <c r="BK257" s="311" t="str">
        <f t="shared" si="133"/>
        <v/>
      </c>
      <c r="BL257" s="311" t="str">
        <f t="shared" si="133"/>
        <v/>
      </c>
      <c r="BM257" s="311" t="str">
        <f t="shared" si="133"/>
        <v/>
      </c>
    </row>
    <row r="258" spans="1:65" s="253" customFormat="1">
      <c r="A258" s="457"/>
      <c r="B258" s="336">
        <f t="shared" si="127"/>
        <v>2038</v>
      </c>
      <c r="C258" s="339">
        <f t="shared" ca="1" si="126"/>
        <v>0</v>
      </c>
      <c r="D258" s="311">
        <f t="shared" si="128"/>
        <v>0</v>
      </c>
      <c r="E258" s="311">
        <f t="shared" si="128"/>
        <v>0</v>
      </c>
      <c r="F258" s="311">
        <f t="shared" si="128"/>
        <v>0</v>
      </c>
      <c r="G258" s="311">
        <f t="shared" si="128"/>
        <v>0</v>
      </c>
      <c r="H258" s="311">
        <f t="shared" si="128"/>
        <v>0</v>
      </c>
      <c r="I258" s="311">
        <f t="shared" si="128"/>
        <v>0</v>
      </c>
      <c r="J258" s="311">
        <f t="shared" si="128"/>
        <v>0</v>
      </c>
      <c r="K258" s="311">
        <f t="shared" si="128"/>
        <v>0</v>
      </c>
      <c r="L258" s="311">
        <f t="shared" si="128"/>
        <v>0</v>
      </c>
      <c r="M258" s="311">
        <f t="shared" si="128"/>
        <v>0</v>
      </c>
      <c r="N258" s="311">
        <f t="shared" si="129"/>
        <v>0</v>
      </c>
      <c r="O258" s="311">
        <f t="shared" si="129"/>
        <v>0</v>
      </c>
      <c r="P258" s="311">
        <f t="shared" si="129"/>
        <v>0</v>
      </c>
      <c r="Q258" s="311">
        <f t="shared" si="129"/>
        <v>0</v>
      </c>
      <c r="R258" s="311">
        <f t="shared" si="129"/>
        <v>0</v>
      </c>
      <c r="S258" s="311" t="str">
        <f t="shared" si="129"/>
        <v/>
      </c>
      <c r="T258" s="311" t="str">
        <f t="shared" si="129"/>
        <v/>
      </c>
      <c r="U258" s="311" t="str">
        <f t="shared" si="129"/>
        <v/>
      </c>
      <c r="V258" s="311" t="str">
        <f t="shared" si="129"/>
        <v/>
      </c>
      <c r="W258" s="311" t="str">
        <f t="shared" si="129"/>
        <v/>
      </c>
      <c r="X258" s="311" t="str">
        <f t="shared" si="130"/>
        <v/>
      </c>
      <c r="Y258" s="311" t="str">
        <f t="shared" si="130"/>
        <v/>
      </c>
      <c r="Z258" s="311" t="str">
        <f t="shared" si="130"/>
        <v/>
      </c>
      <c r="AA258" s="311" t="str">
        <f t="shared" si="130"/>
        <v/>
      </c>
      <c r="AB258" s="311" t="str">
        <f t="shared" si="130"/>
        <v/>
      </c>
      <c r="AC258" s="311" t="str">
        <f t="shared" si="130"/>
        <v/>
      </c>
      <c r="AD258" s="311" t="str">
        <f t="shared" si="130"/>
        <v/>
      </c>
      <c r="AE258" s="311" t="str">
        <f t="shared" si="130"/>
        <v/>
      </c>
      <c r="AF258" s="311" t="str">
        <f t="shared" si="130"/>
        <v/>
      </c>
      <c r="AG258" s="311" t="str">
        <f t="shared" si="130"/>
        <v/>
      </c>
      <c r="AH258" s="311" t="str">
        <f t="shared" si="131"/>
        <v/>
      </c>
      <c r="AI258" s="311" t="str">
        <f t="shared" si="131"/>
        <v/>
      </c>
      <c r="AJ258" s="311" t="str">
        <f t="shared" si="131"/>
        <v/>
      </c>
      <c r="AK258" s="311" t="str">
        <f t="shared" si="131"/>
        <v/>
      </c>
      <c r="AL258" s="311" t="str">
        <f t="shared" si="131"/>
        <v/>
      </c>
      <c r="AM258" s="311" t="str">
        <f t="shared" si="131"/>
        <v/>
      </c>
      <c r="AN258" s="311" t="str">
        <f t="shared" si="131"/>
        <v/>
      </c>
      <c r="AO258" s="311" t="str">
        <f t="shared" si="131"/>
        <v/>
      </c>
      <c r="AP258" s="311" t="str">
        <f t="shared" si="131"/>
        <v/>
      </c>
      <c r="AQ258" s="311" t="str">
        <f t="shared" si="131"/>
        <v/>
      </c>
      <c r="AR258" s="311" t="str">
        <f t="shared" si="132"/>
        <v/>
      </c>
      <c r="AS258" s="311" t="str">
        <f t="shared" si="132"/>
        <v/>
      </c>
      <c r="AT258" s="311" t="str">
        <f t="shared" si="132"/>
        <v/>
      </c>
      <c r="AU258" s="311" t="str">
        <f t="shared" si="132"/>
        <v/>
      </c>
      <c r="AV258" s="311" t="str">
        <f t="shared" si="132"/>
        <v/>
      </c>
      <c r="AW258" s="311" t="str">
        <f t="shared" si="132"/>
        <v/>
      </c>
      <c r="AX258" s="311" t="str">
        <f t="shared" si="132"/>
        <v/>
      </c>
      <c r="AY258" s="311" t="str">
        <f t="shared" si="132"/>
        <v/>
      </c>
      <c r="AZ258" s="311" t="str">
        <f t="shared" si="132"/>
        <v/>
      </c>
      <c r="BA258" s="311" t="str">
        <f t="shared" si="132"/>
        <v/>
      </c>
      <c r="BB258" s="311" t="str">
        <f t="shared" si="133"/>
        <v/>
      </c>
      <c r="BC258" s="311" t="str">
        <f t="shared" si="133"/>
        <v/>
      </c>
      <c r="BD258" s="311" t="str">
        <f t="shared" si="133"/>
        <v/>
      </c>
      <c r="BE258" s="311" t="str">
        <f t="shared" si="133"/>
        <v/>
      </c>
      <c r="BF258" s="311" t="str">
        <f t="shared" si="133"/>
        <v/>
      </c>
      <c r="BG258" s="311" t="str">
        <f t="shared" si="133"/>
        <v/>
      </c>
      <c r="BH258" s="311" t="str">
        <f t="shared" si="133"/>
        <v/>
      </c>
      <c r="BI258" s="311" t="str">
        <f t="shared" si="133"/>
        <v/>
      </c>
      <c r="BJ258" s="311" t="str">
        <f t="shared" si="133"/>
        <v/>
      </c>
      <c r="BK258" s="311" t="str">
        <f t="shared" si="133"/>
        <v/>
      </c>
      <c r="BL258" s="311" t="str">
        <f t="shared" si="133"/>
        <v/>
      </c>
      <c r="BM258" s="311" t="str">
        <f t="shared" si="133"/>
        <v/>
      </c>
    </row>
    <row r="259" spans="1:65" s="253" customFormat="1">
      <c r="A259" s="457"/>
      <c r="B259" s="336">
        <f t="shared" si="127"/>
        <v>2039</v>
      </c>
      <c r="C259" s="339">
        <f t="shared" ca="1" si="126"/>
        <v>0</v>
      </c>
      <c r="D259" s="311">
        <f t="shared" si="128"/>
        <v>0</v>
      </c>
      <c r="E259" s="311">
        <f t="shared" si="128"/>
        <v>0</v>
      </c>
      <c r="F259" s="311">
        <f t="shared" si="128"/>
        <v>0</v>
      </c>
      <c r="G259" s="311">
        <f t="shared" si="128"/>
        <v>0</v>
      </c>
      <c r="H259" s="311">
        <f t="shared" si="128"/>
        <v>0</v>
      </c>
      <c r="I259" s="311">
        <f t="shared" si="128"/>
        <v>0</v>
      </c>
      <c r="J259" s="311">
        <f t="shared" si="128"/>
        <v>0</v>
      </c>
      <c r="K259" s="311">
        <f t="shared" si="128"/>
        <v>0</v>
      </c>
      <c r="L259" s="311">
        <f t="shared" si="128"/>
        <v>0</v>
      </c>
      <c r="M259" s="311">
        <f t="shared" si="128"/>
        <v>0</v>
      </c>
      <c r="N259" s="311">
        <f t="shared" si="129"/>
        <v>0</v>
      </c>
      <c r="O259" s="311">
        <f t="shared" si="129"/>
        <v>0</v>
      </c>
      <c r="P259" s="311">
        <f t="shared" si="129"/>
        <v>0</v>
      </c>
      <c r="Q259" s="311">
        <f t="shared" si="129"/>
        <v>0</v>
      </c>
      <c r="R259" s="311">
        <f t="shared" si="129"/>
        <v>0</v>
      </c>
      <c r="S259" s="311">
        <f t="shared" si="129"/>
        <v>0</v>
      </c>
      <c r="T259" s="311" t="str">
        <f t="shared" si="129"/>
        <v/>
      </c>
      <c r="U259" s="311" t="str">
        <f t="shared" si="129"/>
        <v/>
      </c>
      <c r="V259" s="311" t="str">
        <f t="shared" si="129"/>
        <v/>
      </c>
      <c r="W259" s="311" t="str">
        <f t="shared" si="129"/>
        <v/>
      </c>
      <c r="X259" s="311" t="str">
        <f t="shared" si="130"/>
        <v/>
      </c>
      <c r="Y259" s="311" t="str">
        <f t="shared" si="130"/>
        <v/>
      </c>
      <c r="Z259" s="311" t="str">
        <f t="shared" si="130"/>
        <v/>
      </c>
      <c r="AA259" s="311" t="str">
        <f t="shared" si="130"/>
        <v/>
      </c>
      <c r="AB259" s="311" t="str">
        <f t="shared" si="130"/>
        <v/>
      </c>
      <c r="AC259" s="311" t="str">
        <f t="shared" si="130"/>
        <v/>
      </c>
      <c r="AD259" s="311" t="str">
        <f t="shared" si="130"/>
        <v/>
      </c>
      <c r="AE259" s="311" t="str">
        <f t="shared" si="130"/>
        <v/>
      </c>
      <c r="AF259" s="311" t="str">
        <f t="shared" si="130"/>
        <v/>
      </c>
      <c r="AG259" s="311" t="str">
        <f t="shared" si="130"/>
        <v/>
      </c>
      <c r="AH259" s="311" t="str">
        <f t="shared" si="131"/>
        <v/>
      </c>
      <c r="AI259" s="311" t="str">
        <f t="shared" si="131"/>
        <v/>
      </c>
      <c r="AJ259" s="311" t="str">
        <f t="shared" si="131"/>
        <v/>
      </c>
      <c r="AK259" s="311" t="str">
        <f t="shared" si="131"/>
        <v/>
      </c>
      <c r="AL259" s="311" t="str">
        <f t="shared" si="131"/>
        <v/>
      </c>
      <c r="AM259" s="311" t="str">
        <f t="shared" si="131"/>
        <v/>
      </c>
      <c r="AN259" s="311" t="str">
        <f t="shared" si="131"/>
        <v/>
      </c>
      <c r="AO259" s="311" t="str">
        <f t="shared" si="131"/>
        <v/>
      </c>
      <c r="AP259" s="311" t="str">
        <f t="shared" si="131"/>
        <v/>
      </c>
      <c r="AQ259" s="311" t="str">
        <f t="shared" si="131"/>
        <v/>
      </c>
      <c r="AR259" s="311" t="str">
        <f t="shared" si="132"/>
        <v/>
      </c>
      <c r="AS259" s="311" t="str">
        <f t="shared" si="132"/>
        <v/>
      </c>
      <c r="AT259" s="311" t="str">
        <f t="shared" si="132"/>
        <v/>
      </c>
      <c r="AU259" s="311" t="str">
        <f t="shared" si="132"/>
        <v/>
      </c>
      <c r="AV259" s="311" t="str">
        <f t="shared" si="132"/>
        <v/>
      </c>
      <c r="AW259" s="311" t="str">
        <f t="shared" si="132"/>
        <v/>
      </c>
      <c r="AX259" s="311" t="str">
        <f t="shared" si="132"/>
        <v/>
      </c>
      <c r="AY259" s="311" t="str">
        <f t="shared" si="132"/>
        <v/>
      </c>
      <c r="AZ259" s="311" t="str">
        <f t="shared" si="132"/>
        <v/>
      </c>
      <c r="BA259" s="311" t="str">
        <f t="shared" si="132"/>
        <v/>
      </c>
      <c r="BB259" s="311" t="str">
        <f t="shared" si="133"/>
        <v/>
      </c>
      <c r="BC259" s="311" t="str">
        <f t="shared" si="133"/>
        <v/>
      </c>
      <c r="BD259" s="311" t="str">
        <f t="shared" si="133"/>
        <v/>
      </c>
      <c r="BE259" s="311" t="str">
        <f t="shared" si="133"/>
        <v/>
      </c>
      <c r="BF259" s="311" t="str">
        <f t="shared" si="133"/>
        <v/>
      </c>
      <c r="BG259" s="311" t="str">
        <f t="shared" si="133"/>
        <v/>
      </c>
      <c r="BH259" s="311" t="str">
        <f t="shared" si="133"/>
        <v/>
      </c>
      <c r="BI259" s="311" t="str">
        <f t="shared" si="133"/>
        <v/>
      </c>
      <c r="BJ259" s="311" t="str">
        <f t="shared" si="133"/>
        <v/>
      </c>
      <c r="BK259" s="311" t="str">
        <f t="shared" si="133"/>
        <v/>
      </c>
      <c r="BL259" s="311" t="str">
        <f t="shared" si="133"/>
        <v/>
      </c>
      <c r="BM259" s="311" t="str">
        <f t="shared" si="133"/>
        <v/>
      </c>
    </row>
    <row r="260" spans="1:65" s="253" customFormat="1">
      <c r="A260" s="457"/>
      <c r="B260" s="336">
        <f t="shared" si="127"/>
        <v>2040</v>
      </c>
      <c r="C260" s="339">
        <f t="shared" ca="1" si="126"/>
        <v>0</v>
      </c>
      <c r="D260" s="311">
        <f t="shared" si="128"/>
        <v>0</v>
      </c>
      <c r="E260" s="311">
        <f t="shared" si="128"/>
        <v>0</v>
      </c>
      <c r="F260" s="311">
        <f t="shared" si="128"/>
        <v>0</v>
      </c>
      <c r="G260" s="311">
        <f t="shared" si="128"/>
        <v>0</v>
      </c>
      <c r="H260" s="311">
        <f t="shared" si="128"/>
        <v>0</v>
      </c>
      <c r="I260" s="311">
        <f t="shared" si="128"/>
        <v>0</v>
      </c>
      <c r="J260" s="311">
        <f t="shared" si="128"/>
        <v>0</v>
      </c>
      <c r="K260" s="311">
        <f t="shared" si="128"/>
        <v>0</v>
      </c>
      <c r="L260" s="311">
        <f t="shared" si="128"/>
        <v>0</v>
      </c>
      <c r="M260" s="311">
        <f t="shared" si="128"/>
        <v>0</v>
      </c>
      <c r="N260" s="311">
        <f t="shared" si="129"/>
        <v>0</v>
      </c>
      <c r="O260" s="311">
        <f t="shared" si="129"/>
        <v>0</v>
      </c>
      <c r="P260" s="311">
        <f t="shared" si="129"/>
        <v>0</v>
      </c>
      <c r="Q260" s="311">
        <f t="shared" si="129"/>
        <v>0</v>
      </c>
      <c r="R260" s="311">
        <f t="shared" si="129"/>
        <v>0</v>
      </c>
      <c r="S260" s="311">
        <f t="shared" si="129"/>
        <v>0</v>
      </c>
      <c r="T260" s="311">
        <f t="shared" si="129"/>
        <v>0</v>
      </c>
      <c r="U260" s="311" t="str">
        <f t="shared" si="129"/>
        <v/>
      </c>
      <c r="V260" s="311" t="str">
        <f t="shared" si="129"/>
        <v/>
      </c>
      <c r="W260" s="311" t="str">
        <f t="shared" si="129"/>
        <v/>
      </c>
      <c r="X260" s="311" t="str">
        <f t="shared" si="130"/>
        <v/>
      </c>
      <c r="Y260" s="311" t="str">
        <f t="shared" si="130"/>
        <v/>
      </c>
      <c r="Z260" s="311" t="str">
        <f t="shared" si="130"/>
        <v/>
      </c>
      <c r="AA260" s="311" t="str">
        <f t="shared" si="130"/>
        <v/>
      </c>
      <c r="AB260" s="311" t="str">
        <f t="shared" si="130"/>
        <v/>
      </c>
      <c r="AC260" s="311" t="str">
        <f t="shared" si="130"/>
        <v/>
      </c>
      <c r="AD260" s="311" t="str">
        <f t="shared" si="130"/>
        <v/>
      </c>
      <c r="AE260" s="311" t="str">
        <f t="shared" si="130"/>
        <v/>
      </c>
      <c r="AF260" s="311" t="str">
        <f t="shared" si="130"/>
        <v/>
      </c>
      <c r="AG260" s="311" t="str">
        <f t="shared" si="130"/>
        <v/>
      </c>
      <c r="AH260" s="311" t="str">
        <f t="shared" si="131"/>
        <v/>
      </c>
      <c r="AI260" s="311" t="str">
        <f t="shared" si="131"/>
        <v/>
      </c>
      <c r="AJ260" s="311" t="str">
        <f t="shared" si="131"/>
        <v/>
      </c>
      <c r="AK260" s="311" t="str">
        <f t="shared" si="131"/>
        <v/>
      </c>
      <c r="AL260" s="311" t="str">
        <f t="shared" si="131"/>
        <v/>
      </c>
      <c r="AM260" s="311" t="str">
        <f t="shared" si="131"/>
        <v/>
      </c>
      <c r="AN260" s="311" t="str">
        <f t="shared" si="131"/>
        <v/>
      </c>
      <c r="AO260" s="311" t="str">
        <f t="shared" si="131"/>
        <v/>
      </c>
      <c r="AP260" s="311" t="str">
        <f t="shared" si="131"/>
        <v/>
      </c>
      <c r="AQ260" s="311" t="str">
        <f t="shared" si="131"/>
        <v/>
      </c>
      <c r="AR260" s="311" t="str">
        <f t="shared" si="132"/>
        <v/>
      </c>
      <c r="AS260" s="311" t="str">
        <f t="shared" si="132"/>
        <v/>
      </c>
      <c r="AT260" s="311" t="str">
        <f t="shared" si="132"/>
        <v/>
      </c>
      <c r="AU260" s="311" t="str">
        <f t="shared" si="132"/>
        <v/>
      </c>
      <c r="AV260" s="311" t="str">
        <f t="shared" si="132"/>
        <v/>
      </c>
      <c r="AW260" s="311" t="str">
        <f t="shared" si="132"/>
        <v/>
      </c>
      <c r="AX260" s="311" t="str">
        <f t="shared" si="132"/>
        <v/>
      </c>
      <c r="AY260" s="311" t="str">
        <f t="shared" si="132"/>
        <v/>
      </c>
      <c r="AZ260" s="311" t="str">
        <f t="shared" si="132"/>
        <v/>
      </c>
      <c r="BA260" s="311" t="str">
        <f t="shared" si="132"/>
        <v/>
      </c>
      <c r="BB260" s="311" t="str">
        <f t="shared" si="133"/>
        <v/>
      </c>
      <c r="BC260" s="311" t="str">
        <f t="shared" si="133"/>
        <v/>
      </c>
      <c r="BD260" s="311" t="str">
        <f t="shared" si="133"/>
        <v/>
      </c>
      <c r="BE260" s="311" t="str">
        <f t="shared" si="133"/>
        <v/>
      </c>
      <c r="BF260" s="311" t="str">
        <f t="shared" si="133"/>
        <v/>
      </c>
      <c r="BG260" s="311" t="str">
        <f t="shared" si="133"/>
        <v/>
      </c>
      <c r="BH260" s="311" t="str">
        <f t="shared" si="133"/>
        <v/>
      </c>
      <c r="BI260" s="311" t="str">
        <f t="shared" si="133"/>
        <v/>
      </c>
      <c r="BJ260" s="311" t="str">
        <f t="shared" si="133"/>
        <v/>
      </c>
      <c r="BK260" s="311" t="str">
        <f t="shared" si="133"/>
        <v/>
      </c>
      <c r="BL260" s="311" t="str">
        <f t="shared" si="133"/>
        <v/>
      </c>
      <c r="BM260" s="311" t="str">
        <f t="shared" si="133"/>
        <v/>
      </c>
    </row>
    <row r="261" spans="1:65" s="253" customFormat="1">
      <c r="A261" s="457"/>
      <c r="B261" s="336">
        <f t="shared" si="127"/>
        <v>2041</v>
      </c>
      <c r="C261" s="339">
        <f t="shared" ca="1" si="126"/>
        <v>0</v>
      </c>
      <c r="D261" s="311">
        <f t="shared" si="128"/>
        <v>0</v>
      </c>
      <c r="E261" s="311">
        <f t="shared" si="128"/>
        <v>0</v>
      </c>
      <c r="F261" s="311">
        <f t="shared" si="128"/>
        <v>0</v>
      </c>
      <c r="G261" s="311">
        <f t="shared" si="128"/>
        <v>0</v>
      </c>
      <c r="H261" s="311">
        <f t="shared" si="128"/>
        <v>0</v>
      </c>
      <c r="I261" s="311">
        <f t="shared" si="128"/>
        <v>0</v>
      </c>
      <c r="J261" s="311">
        <f t="shared" si="128"/>
        <v>0</v>
      </c>
      <c r="K261" s="311">
        <f t="shared" si="128"/>
        <v>0</v>
      </c>
      <c r="L261" s="311">
        <f t="shared" si="128"/>
        <v>0</v>
      </c>
      <c r="M261" s="311">
        <f t="shared" si="128"/>
        <v>0</v>
      </c>
      <c r="N261" s="311">
        <f t="shared" si="129"/>
        <v>0</v>
      </c>
      <c r="O261" s="311">
        <f t="shared" si="129"/>
        <v>0</v>
      </c>
      <c r="P261" s="311">
        <f t="shared" si="129"/>
        <v>0</v>
      </c>
      <c r="Q261" s="311">
        <f t="shared" si="129"/>
        <v>0</v>
      </c>
      <c r="R261" s="311">
        <f t="shared" si="129"/>
        <v>0</v>
      </c>
      <c r="S261" s="311">
        <f t="shared" si="129"/>
        <v>0</v>
      </c>
      <c r="T261" s="311">
        <f t="shared" si="129"/>
        <v>0</v>
      </c>
      <c r="U261" s="311">
        <f t="shared" si="129"/>
        <v>0</v>
      </c>
      <c r="V261" s="311" t="str">
        <f t="shared" si="129"/>
        <v/>
      </c>
      <c r="W261" s="311" t="str">
        <f t="shared" si="129"/>
        <v/>
      </c>
      <c r="X261" s="311" t="str">
        <f t="shared" si="130"/>
        <v/>
      </c>
      <c r="Y261" s="311" t="str">
        <f t="shared" si="130"/>
        <v/>
      </c>
      <c r="Z261" s="311" t="str">
        <f t="shared" si="130"/>
        <v/>
      </c>
      <c r="AA261" s="311" t="str">
        <f t="shared" si="130"/>
        <v/>
      </c>
      <c r="AB261" s="311" t="str">
        <f t="shared" si="130"/>
        <v/>
      </c>
      <c r="AC261" s="311" t="str">
        <f t="shared" si="130"/>
        <v/>
      </c>
      <c r="AD261" s="311" t="str">
        <f t="shared" si="130"/>
        <v/>
      </c>
      <c r="AE261" s="311" t="str">
        <f t="shared" si="130"/>
        <v/>
      </c>
      <c r="AF261" s="311" t="str">
        <f t="shared" si="130"/>
        <v/>
      </c>
      <c r="AG261" s="311" t="str">
        <f t="shared" si="130"/>
        <v/>
      </c>
      <c r="AH261" s="311" t="str">
        <f t="shared" si="131"/>
        <v/>
      </c>
      <c r="AI261" s="311" t="str">
        <f t="shared" si="131"/>
        <v/>
      </c>
      <c r="AJ261" s="311" t="str">
        <f t="shared" si="131"/>
        <v/>
      </c>
      <c r="AK261" s="311" t="str">
        <f t="shared" si="131"/>
        <v/>
      </c>
      <c r="AL261" s="311" t="str">
        <f t="shared" si="131"/>
        <v/>
      </c>
      <c r="AM261" s="311" t="str">
        <f t="shared" si="131"/>
        <v/>
      </c>
      <c r="AN261" s="311" t="str">
        <f t="shared" si="131"/>
        <v/>
      </c>
      <c r="AO261" s="311" t="str">
        <f t="shared" si="131"/>
        <v/>
      </c>
      <c r="AP261" s="311" t="str">
        <f t="shared" si="131"/>
        <v/>
      </c>
      <c r="AQ261" s="311" t="str">
        <f t="shared" si="131"/>
        <v/>
      </c>
      <c r="AR261" s="311" t="str">
        <f t="shared" si="132"/>
        <v/>
      </c>
      <c r="AS261" s="311" t="str">
        <f t="shared" si="132"/>
        <v/>
      </c>
      <c r="AT261" s="311" t="str">
        <f t="shared" si="132"/>
        <v/>
      </c>
      <c r="AU261" s="311" t="str">
        <f t="shared" si="132"/>
        <v/>
      </c>
      <c r="AV261" s="311" t="str">
        <f t="shared" si="132"/>
        <v/>
      </c>
      <c r="AW261" s="311" t="str">
        <f t="shared" si="132"/>
        <v/>
      </c>
      <c r="AX261" s="311" t="str">
        <f t="shared" si="132"/>
        <v/>
      </c>
      <c r="AY261" s="311" t="str">
        <f t="shared" si="132"/>
        <v/>
      </c>
      <c r="AZ261" s="311" t="str">
        <f t="shared" si="132"/>
        <v/>
      </c>
      <c r="BA261" s="311" t="str">
        <f t="shared" si="132"/>
        <v/>
      </c>
      <c r="BB261" s="311" t="str">
        <f t="shared" si="133"/>
        <v/>
      </c>
      <c r="BC261" s="311" t="str">
        <f t="shared" si="133"/>
        <v/>
      </c>
      <c r="BD261" s="311" t="str">
        <f t="shared" si="133"/>
        <v/>
      </c>
      <c r="BE261" s="311" t="str">
        <f t="shared" si="133"/>
        <v/>
      </c>
      <c r="BF261" s="311" t="str">
        <f t="shared" si="133"/>
        <v/>
      </c>
      <c r="BG261" s="311" t="str">
        <f t="shared" si="133"/>
        <v/>
      </c>
      <c r="BH261" s="311" t="str">
        <f t="shared" si="133"/>
        <v/>
      </c>
      <c r="BI261" s="311" t="str">
        <f t="shared" si="133"/>
        <v/>
      </c>
      <c r="BJ261" s="311" t="str">
        <f t="shared" si="133"/>
        <v/>
      </c>
      <c r="BK261" s="311" t="str">
        <f t="shared" si="133"/>
        <v/>
      </c>
      <c r="BL261" s="311" t="str">
        <f t="shared" si="133"/>
        <v/>
      </c>
      <c r="BM261" s="311" t="str">
        <f t="shared" si="133"/>
        <v/>
      </c>
    </row>
    <row r="262" spans="1:65" s="253" customFormat="1">
      <c r="A262" s="457"/>
      <c r="B262" s="336">
        <f t="shared" si="127"/>
        <v>2042</v>
      </c>
      <c r="C262" s="339">
        <f t="shared" ca="1" si="126"/>
        <v>0</v>
      </c>
      <c r="D262" s="311">
        <f t="shared" si="128"/>
        <v>0</v>
      </c>
      <c r="E262" s="311">
        <f t="shared" si="128"/>
        <v>0</v>
      </c>
      <c r="F262" s="311">
        <f t="shared" si="128"/>
        <v>0</v>
      </c>
      <c r="G262" s="311">
        <f t="shared" si="128"/>
        <v>0</v>
      </c>
      <c r="H262" s="311">
        <f t="shared" si="128"/>
        <v>0</v>
      </c>
      <c r="I262" s="311">
        <f t="shared" si="128"/>
        <v>0</v>
      </c>
      <c r="J262" s="311">
        <f t="shared" si="128"/>
        <v>0</v>
      </c>
      <c r="K262" s="311">
        <f t="shared" si="128"/>
        <v>0</v>
      </c>
      <c r="L262" s="311">
        <f t="shared" si="128"/>
        <v>0</v>
      </c>
      <c r="M262" s="311">
        <f t="shared" si="128"/>
        <v>0</v>
      </c>
      <c r="N262" s="311">
        <f t="shared" si="129"/>
        <v>0</v>
      </c>
      <c r="O262" s="311">
        <f t="shared" si="129"/>
        <v>0</v>
      </c>
      <c r="P262" s="311">
        <f t="shared" si="129"/>
        <v>0</v>
      </c>
      <c r="Q262" s="311">
        <f t="shared" si="129"/>
        <v>0</v>
      </c>
      <c r="R262" s="311">
        <f t="shared" si="129"/>
        <v>0</v>
      </c>
      <c r="S262" s="311">
        <f t="shared" si="129"/>
        <v>0</v>
      </c>
      <c r="T262" s="311">
        <f t="shared" si="129"/>
        <v>0</v>
      </c>
      <c r="U262" s="311">
        <f t="shared" si="129"/>
        <v>0</v>
      </c>
      <c r="V262" s="311">
        <f t="shared" si="129"/>
        <v>0</v>
      </c>
      <c r="W262" s="311" t="str">
        <f t="shared" si="129"/>
        <v/>
      </c>
      <c r="X262" s="311" t="str">
        <f t="shared" si="130"/>
        <v/>
      </c>
      <c r="Y262" s="311" t="str">
        <f t="shared" si="130"/>
        <v/>
      </c>
      <c r="Z262" s="311" t="str">
        <f t="shared" si="130"/>
        <v/>
      </c>
      <c r="AA262" s="311" t="str">
        <f t="shared" si="130"/>
        <v/>
      </c>
      <c r="AB262" s="311" t="str">
        <f t="shared" si="130"/>
        <v/>
      </c>
      <c r="AC262" s="311" t="str">
        <f t="shared" si="130"/>
        <v/>
      </c>
      <c r="AD262" s="311" t="str">
        <f t="shared" si="130"/>
        <v/>
      </c>
      <c r="AE262" s="311" t="str">
        <f t="shared" si="130"/>
        <v/>
      </c>
      <c r="AF262" s="311" t="str">
        <f t="shared" si="130"/>
        <v/>
      </c>
      <c r="AG262" s="311" t="str">
        <f t="shared" si="130"/>
        <v/>
      </c>
      <c r="AH262" s="311" t="str">
        <f t="shared" si="131"/>
        <v/>
      </c>
      <c r="AI262" s="311" t="str">
        <f t="shared" si="131"/>
        <v/>
      </c>
      <c r="AJ262" s="311" t="str">
        <f t="shared" si="131"/>
        <v/>
      </c>
      <c r="AK262" s="311" t="str">
        <f t="shared" si="131"/>
        <v/>
      </c>
      <c r="AL262" s="311" t="str">
        <f t="shared" si="131"/>
        <v/>
      </c>
      <c r="AM262" s="311" t="str">
        <f t="shared" si="131"/>
        <v/>
      </c>
      <c r="AN262" s="311" t="str">
        <f t="shared" si="131"/>
        <v/>
      </c>
      <c r="AO262" s="311" t="str">
        <f t="shared" si="131"/>
        <v/>
      </c>
      <c r="AP262" s="311" t="str">
        <f t="shared" si="131"/>
        <v/>
      </c>
      <c r="AQ262" s="311" t="str">
        <f t="shared" si="131"/>
        <v/>
      </c>
      <c r="AR262" s="311" t="str">
        <f t="shared" si="132"/>
        <v/>
      </c>
      <c r="AS262" s="311" t="str">
        <f t="shared" si="132"/>
        <v/>
      </c>
      <c r="AT262" s="311" t="str">
        <f t="shared" si="132"/>
        <v/>
      </c>
      <c r="AU262" s="311" t="str">
        <f t="shared" si="132"/>
        <v/>
      </c>
      <c r="AV262" s="311" t="str">
        <f t="shared" si="132"/>
        <v/>
      </c>
      <c r="AW262" s="311" t="str">
        <f t="shared" si="132"/>
        <v/>
      </c>
      <c r="AX262" s="311" t="str">
        <f t="shared" si="132"/>
        <v/>
      </c>
      <c r="AY262" s="311" t="str">
        <f t="shared" si="132"/>
        <v/>
      </c>
      <c r="AZ262" s="311" t="str">
        <f t="shared" si="132"/>
        <v/>
      </c>
      <c r="BA262" s="311" t="str">
        <f t="shared" si="132"/>
        <v/>
      </c>
      <c r="BB262" s="311" t="str">
        <f t="shared" si="133"/>
        <v/>
      </c>
      <c r="BC262" s="311" t="str">
        <f t="shared" si="133"/>
        <v/>
      </c>
      <c r="BD262" s="311" t="str">
        <f t="shared" si="133"/>
        <v/>
      </c>
      <c r="BE262" s="311" t="str">
        <f t="shared" si="133"/>
        <v/>
      </c>
      <c r="BF262" s="311" t="str">
        <f t="shared" si="133"/>
        <v/>
      </c>
      <c r="BG262" s="311" t="str">
        <f t="shared" si="133"/>
        <v/>
      </c>
      <c r="BH262" s="311" t="str">
        <f t="shared" si="133"/>
        <v/>
      </c>
      <c r="BI262" s="311" t="str">
        <f t="shared" si="133"/>
        <v/>
      </c>
      <c r="BJ262" s="311" t="str">
        <f t="shared" si="133"/>
        <v/>
      </c>
      <c r="BK262" s="311" t="str">
        <f t="shared" si="133"/>
        <v/>
      </c>
      <c r="BL262" s="311" t="str">
        <f t="shared" si="133"/>
        <v/>
      </c>
      <c r="BM262" s="311" t="str">
        <f t="shared" si="133"/>
        <v/>
      </c>
    </row>
    <row r="263" spans="1:65" s="253" customFormat="1">
      <c r="A263" s="457"/>
      <c r="B263" s="336">
        <f t="shared" si="127"/>
        <v>2043</v>
      </c>
      <c r="C263" s="339">
        <f t="shared" ca="1" si="126"/>
        <v>0</v>
      </c>
      <c r="D263" s="311">
        <f t="shared" si="128"/>
        <v>0</v>
      </c>
      <c r="E263" s="311">
        <f t="shared" si="128"/>
        <v>0</v>
      </c>
      <c r="F263" s="311">
        <f t="shared" si="128"/>
        <v>0</v>
      </c>
      <c r="G263" s="311">
        <f t="shared" si="128"/>
        <v>0</v>
      </c>
      <c r="H263" s="311">
        <f t="shared" si="128"/>
        <v>0</v>
      </c>
      <c r="I263" s="311">
        <f t="shared" si="128"/>
        <v>0</v>
      </c>
      <c r="J263" s="311">
        <f t="shared" si="128"/>
        <v>0</v>
      </c>
      <c r="K263" s="311">
        <f t="shared" si="128"/>
        <v>0</v>
      </c>
      <c r="L263" s="311">
        <f t="shared" si="128"/>
        <v>0</v>
      </c>
      <c r="M263" s="311">
        <f t="shared" si="128"/>
        <v>0</v>
      </c>
      <c r="N263" s="311">
        <f t="shared" si="129"/>
        <v>0</v>
      </c>
      <c r="O263" s="311">
        <f t="shared" si="129"/>
        <v>0</v>
      </c>
      <c r="P263" s="311">
        <f t="shared" si="129"/>
        <v>0</v>
      </c>
      <c r="Q263" s="311">
        <f t="shared" si="129"/>
        <v>0</v>
      </c>
      <c r="R263" s="311">
        <f t="shared" si="129"/>
        <v>0</v>
      </c>
      <c r="S263" s="311">
        <f t="shared" si="129"/>
        <v>0</v>
      </c>
      <c r="T263" s="311">
        <f t="shared" si="129"/>
        <v>0</v>
      </c>
      <c r="U263" s="311">
        <f t="shared" si="129"/>
        <v>0</v>
      </c>
      <c r="V263" s="311">
        <f t="shared" si="129"/>
        <v>0</v>
      </c>
      <c r="W263" s="311">
        <f t="shared" si="129"/>
        <v>0</v>
      </c>
      <c r="X263" s="311" t="str">
        <f t="shared" si="130"/>
        <v/>
      </c>
      <c r="Y263" s="311" t="str">
        <f t="shared" si="130"/>
        <v/>
      </c>
      <c r="Z263" s="311" t="str">
        <f t="shared" si="130"/>
        <v/>
      </c>
      <c r="AA263" s="311" t="str">
        <f t="shared" si="130"/>
        <v/>
      </c>
      <c r="AB263" s="311" t="str">
        <f t="shared" si="130"/>
        <v/>
      </c>
      <c r="AC263" s="311" t="str">
        <f t="shared" si="130"/>
        <v/>
      </c>
      <c r="AD263" s="311" t="str">
        <f t="shared" si="130"/>
        <v/>
      </c>
      <c r="AE263" s="311" t="str">
        <f t="shared" si="130"/>
        <v/>
      </c>
      <c r="AF263" s="311" t="str">
        <f t="shared" si="130"/>
        <v/>
      </c>
      <c r="AG263" s="311" t="str">
        <f t="shared" si="130"/>
        <v/>
      </c>
      <c r="AH263" s="311" t="str">
        <f t="shared" si="131"/>
        <v/>
      </c>
      <c r="AI263" s="311" t="str">
        <f t="shared" si="131"/>
        <v/>
      </c>
      <c r="AJ263" s="311" t="str">
        <f t="shared" si="131"/>
        <v/>
      </c>
      <c r="AK263" s="311" t="str">
        <f t="shared" si="131"/>
        <v/>
      </c>
      <c r="AL263" s="311" t="str">
        <f t="shared" si="131"/>
        <v/>
      </c>
      <c r="AM263" s="311" t="str">
        <f t="shared" si="131"/>
        <v/>
      </c>
      <c r="AN263" s="311" t="str">
        <f t="shared" si="131"/>
        <v/>
      </c>
      <c r="AO263" s="311" t="str">
        <f t="shared" si="131"/>
        <v/>
      </c>
      <c r="AP263" s="311" t="str">
        <f t="shared" si="131"/>
        <v/>
      </c>
      <c r="AQ263" s="311" t="str">
        <f t="shared" si="131"/>
        <v/>
      </c>
      <c r="AR263" s="311" t="str">
        <f t="shared" si="132"/>
        <v/>
      </c>
      <c r="AS263" s="311" t="str">
        <f t="shared" si="132"/>
        <v/>
      </c>
      <c r="AT263" s="311" t="str">
        <f t="shared" si="132"/>
        <v/>
      </c>
      <c r="AU263" s="311" t="str">
        <f t="shared" si="132"/>
        <v/>
      </c>
      <c r="AV263" s="311" t="str">
        <f t="shared" si="132"/>
        <v/>
      </c>
      <c r="AW263" s="311" t="str">
        <f t="shared" si="132"/>
        <v/>
      </c>
      <c r="AX263" s="311" t="str">
        <f t="shared" si="132"/>
        <v/>
      </c>
      <c r="AY263" s="311" t="str">
        <f t="shared" si="132"/>
        <v/>
      </c>
      <c r="AZ263" s="311" t="str">
        <f t="shared" si="132"/>
        <v/>
      </c>
      <c r="BA263" s="311" t="str">
        <f t="shared" si="132"/>
        <v/>
      </c>
      <c r="BB263" s="311" t="str">
        <f t="shared" si="133"/>
        <v/>
      </c>
      <c r="BC263" s="311" t="str">
        <f t="shared" si="133"/>
        <v/>
      </c>
      <c r="BD263" s="311" t="str">
        <f t="shared" si="133"/>
        <v/>
      </c>
      <c r="BE263" s="311" t="str">
        <f t="shared" si="133"/>
        <v/>
      </c>
      <c r="BF263" s="311" t="str">
        <f t="shared" si="133"/>
        <v/>
      </c>
      <c r="BG263" s="311" t="str">
        <f t="shared" si="133"/>
        <v/>
      </c>
      <c r="BH263" s="311" t="str">
        <f t="shared" si="133"/>
        <v/>
      </c>
      <c r="BI263" s="311" t="str">
        <f t="shared" si="133"/>
        <v/>
      </c>
      <c r="BJ263" s="311" t="str">
        <f t="shared" si="133"/>
        <v/>
      </c>
      <c r="BK263" s="311" t="str">
        <f t="shared" si="133"/>
        <v/>
      </c>
      <c r="BL263" s="311" t="str">
        <f t="shared" si="133"/>
        <v/>
      </c>
      <c r="BM263" s="311" t="str">
        <f t="shared" si="133"/>
        <v/>
      </c>
    </row>
    <row r="264" spans="1:65" s="253" customFormat="1">
      <c r="A264" s="457"/>
      <c r="B264" s="336">
        <f t="shared" si="127"/>
        <v>2044</v>
      </c>
      <c r="C264" s="339">
        <f t="shared" ca="1" si="126"/>
        <v>0</v>
      </c>
      <c r="D264" s="311">
        <f t="shared" ref="D264:M273" si="134">IF(D$242="","",IF($B264&gt;$B$18,"",IF(AND($B264&gt;=D$242,$B264-D$242&lt;$B$22),D$243/$B$22,"")))</f>
        <v>0</v>
      </c>
      <c r="E264" s="311">
        <f t="shared" si="134"/>
        <v>0</v>
      </c>
      <c r="F264" s="311">
        <f t="shared" si="134"/>
        <v>0</v>
      </c>
      <c r="G264" s="311">
        <f t="shared" si="134"/>
        <v>0</v>
      </c>
      <c r="H264" s="311">
        <f t="shared" si="134"/>
        <v>0</v>
      </c>
      <c r="I264" s="311">
        <f t="shared" si="134"/>
        <v>0</v>
      </c>
      <c r="J264" s="311">
        <f t="shared" si="134"/>
        <v>0</v>
      </c>
      <c r="K264" s="311">
        <f t="shared" si="134"/>
        <v>0</v>
      </c>
      <c r="L264" s="311">
        <f t="shared" si="134"/>
        <v>0</v>
      </c>
      <c r="M264" s="311">
        <f t="shared" si="134"/>
        <v>0</v>
      </c>
      <c r="N264" s="311">
        <f t="shared" ref="N264:W273" si="135">IF(N$242="","",IF($B264&gt;$B$18,"",IF(AND($B264&gt;=N$242,$B264-N$242&lt;$B$22),N$243/$B$22,"")))</f>
        <v>0</v>
      </c>
      <c r="O264" s="311">
        <f t="shared" si="135"/>
        <v>0</v>
      </c>
      <c r="P264" s="311">
        <f t="shared" si="135"/>
        <v>0</v>
      </c>
      <c r="Q264" s="311">
        <f t="shared" si="135"/>
        <v>0</v>
      </c>
      <c r="R264" s="311">
        <f t="shared" si="135"/>
        <v>0</v>
      </c>
      <c r="S264" s="311">
        <f t="shared" si="135"/>
        <v>0</v>
      </c>
      <c r="T264" s="311">
        <f t="shared" si="135"/>
        <v>0</v>
      </c>
      <c r="U264" s="311">
        <f t="shared" si="135"/>
        <v>0</v>
      </c>
      <c r="V264" s="311">
        <f t="shared" si="135"/>
        <v>0</v>
      </c>
      <c r="W264" s="311">
        <f t="shared" si="135"/>
        <v>0</v>
      </c>
      <c r="X264" s="311">
        <f t="shared" ref="X264:AG273" si="136">IF(X$242="","",IF($B264&gt;$B$18,"",IF(AND($B264&gt;=X$242,$B264-X$242&lt;$B$22),X$243/$B$22,"")))</f>
        <v>0</v>
      </c>
      <c r="Y264" s="311" t="str">
        <f t="shared" si="136"/>
        <v/>
      </c>
      <c r="Z264" s="311" t="str">
        <f t="shared" si="136"/>
        <v/>
      </c>
      <c r="AA264" s="311" t="str">
        <f t="shared" si="136"/>
        <v/>
      </c>
      <c r="AB264" s="311" t="str">
        <f t="shared" si="136"/>
        <v/>
      </c>
      <c r="AC264" s="311" t="str">
        <f t="shared" si="136"/>
        <v/>
      </c>
      <c r="AD264" s="311" t="str">
        <f t="shared" si="136"/>
        <v/>
      </c>
      <c r="AE264" s="311" t="str">
        <f t="shared" si="136"/>
        <v/>
      </c>
      <c r="AF264" s="311" t="str">
        <f t="shared" si="136"/>
        <v/>
      </c>
      <c r="AG264" s="311" t="str">
        <f t="shared" si="136"/>
        <v/>
      </c>
      <c r="AH264" s="311" t="str">
        <f t="shared" ref="AH264:AQ273" si="137">IF(AH$242="","",IF($B264&gt;$B$18,"",IF(AND($B264&gt;=AH$242,$B264-AH$242&lt;$B$22),AH$243/$B$22,"")))</f>
        <v/>
      </c>
      <c r="AI264" s="311" t="str">
        <f t="shared" si="137"/>
        <v/>
      </c>
      <c r="AJ264" s="311" t="str">
        <f t="shared" si="137"/>
        <v/>
      </c>
      <c r="AK264" s="311" t="str">
        <f t="shared" si="137"/>
        <v/>
      </c>
      <c r="AL264" s="311" t="str">
        <f t="shared" si="137"/>
        <v/>
      </c>
      <c r="AM264" s="311" t="str">
        <f t="shared" si="137"/>
        <v/>
      </c>
      <c r="AN264" s="311" t="str">
        <f t="shared" si="137"/>
        <v/>
      </c>
      <c r="AO264" s="311" t="str">
        <f t="shared" si="137"/>
        <v/>
      </c>
      <c r="AP264" s="311" t="str">
        <f t="shared" si="137"/>
        <v/>
      </c>
      <c r="AQ264" s="311" t="str">
        <f t="shared" si="137"/>
        <v/>
      </c>
      <c r="AR264" s="311" t="str">
        <f t="shared" ref="AR264:BA273" si="138">IF(AR$242="","",IF($B264&gt;$B$18,"",IF(AND($B264&gt;=AR$242,$B264-AR$242&lt;$B$22),AR$243/$B$22,"")))</f>
        <v/>
      </c>
      <c r="AS264" s="311" t="str">
        <f t="shared" si="138"/>
        <v/>
      </c>
      <c r="AT264" s="311" t="str">
        <f t="shared" si="138"/>
        <v/>
      </c>
      <c r="AU264" s="311" t="str">
        <f t="shared" si="138"/>
        <v/>
      </c>
      <c r="AV264" s="311" t="str">
        <f t="shared" si="138"/>
        <v/>
      </c>
      <c r="AW264" s="311" t="str">
        <f t="shared" si="138"/>
        <v/>
      </c>
      <c r="AX264" s="311" t="str">
        <f t="shared" si="138"/>
        <v/>
      </c>
      <c r="AY264" s="311" t="str">
        <f t="shared" si="138"/>
        <v/>
      </c>
      <c r="AZ264" s="311" t="str">
        <f t="shared" si="138"/>
        <v/>
      </c>
      <c r="BA264" s="311" t="str">
        <f t="shared" si="138"/>
        <v/>
      </c>
      <c r="BB264" s="311" t="str">
        <f t="shared" ref="BB264:BM273" si="139">IF(BB$242="","",IF($B264&gt;$B$18,"",IF(AND($B264&gt;=BB$242,$B264-BB$242&lt;$B$22),BB$243/$B$22,"")))</f>
        <v/>
      </c>
      <c r="BC264" s="311" t="str">
        <f t="shared" si="139"/>
        <v/>
      </c>
      <c r="BD264" s="311" t="str">
        <f t="shared" si="139"/>
        <v/>
      </c>
      <c r="BE264" s="311" t="str">
        <f t="shared" si="139"/>
        <v/>
      </c>
      <c r="BF264" s="311" t="str">
        <f t="shared" si="139"/>
        <v/>
      </c>
      <c r="BG264" s="311" t="str">
        <f t="shared" si="139"/>
        <v/>
      </c>
      <c r="BH264" s="311" t="str">
        <f t="shared" si="139"/>
        <v/>
      </c>
      <c r="BI264" s="311" t="str">
        <f t="shared" si="139"/>
        <v/>
      </c>
      <c r="BJ264" s="311" t="str">
        <f t="shared" si="139"/>
        <v/>
      </c>
      <c r="BK264" s="311" t="str">
        <f t="shared" si="139"/>
        <v/>
      </c>
      <c r="BL264" s="311" t="str">
        <f t="shared" si="139"/>
        <v/>
      </c>
      <c r="BM264" s="311" t="str">
        <f t="shared" si="139"/>
        <v/>
      </c>
    </row>
    <row r="265" spans="1:65" s="253" customFormat="1">
      <c r="A265" s="457"/>
      <c r="B265" s="336">
        <f t="shared" si="127"/>
        <v>2045</v>
      </c>
      <c r="C265" s="339">
        <f t="shared" ca="1" si="126"/>
        <v>0</v>
      </c>
      <c r="D265" s="311">
        <f t="shared" si="134"/>
        <v>0</v>
      </c>
      <c r="E265" s="311">
        <f t="shared" si="134"/>
        <v>0</v>
      </c>
      <c r="F265" s="311">
        <f t="shared" si="134"/>
        <v>0</v>
      </c>
      <c r="G265" s="311">
        <f t="shared" si="134"/>
        <v>0</v>
      </c>
      <c r="H265" s="311">
        <f t="shared" si="134"/>
        <v>0</v>
      </c>
      <c r="I265" s="311">
        <f t="shared" si="134"/>
        <v>0</v>
      </c>
      <c r="J265" s="311">
        <f t="shared" si="134"/>
        <v>0</v>
      </c>
      <c r="K265" s="311">
        <f t="shared" si="134"/>
        <v>0</v>
      </c>
      <c r="L265" s="311">
        <f t="shared" si="134"/>
        <v>0</v>
      </c>
      <c r="M265" s="311">
        <f t="shared" si="134"/>
        <v>0</v>
      </c>
      <c r="N265" s="311">
        <f t="shared" si="135"/>
        <v>0</v>
      </c>
      <c r="O265" s="311">
        <f t="shared" si="135"/>
        <v>0</v>
      </c>
      <c r="P265" s="311">
        <f t="shared" si="135"/>
        <v>0</v>
      </c>
      <c r="Q265" s="311">
        <f t="shared" si="135"/>
        <v>0</v>
      </c>
      <c r="R265" s="311">
        <f t="shared" si="135"/>
        <v>0</v>
      </c>
      <c r="S265" s="311">
        <f t="shared" si="135"/>
        <v>0</v>
      </c>
      <c r="T265" s="311">
        <f t="shared" si="135"/>
        <v>0</v>
      </c>
      <c r="U265" s="311">
        <f t="shared" si="135"/>
        <v>0</v>
      </c>
      <c r="V265" s="311">
        <f t="shared" si="135"/>
        <v>0</v>
      </c>
      <c r="W265" s="311">
        <f t="shared" si="135"/>
        <v>0</v>
      </c>
      <c r="X265" s="311">
        <f t="shared" si="136"/>
        <v>0</v>
      </c>
      <c r="Y265" s="311">
        <f t="shared" si="136"/>
        <v>0</v>
      </c>
      <c r="Z265" s="311" t="str">
        <f t="shared" si="136"/>
        <v/>
      </c>
      <c r="AA265" s="311" t="str">
        <f t="shared" si="136"/>
        <v/>
      </c>
      <c r="AB265" s="311" t="str">
        <f t="shared" si="136"/>
        <v/>
      </c>
      <c r="AC265" s="311" t="str">
        <f t="shared" si="136"/>
        <v/>
      </c>
      <c r="AD265" s="311" t="str">
        <f t="shared" si="136"/>
        <v/>
      </c>
      <c r="AE265" s="311" t="str">
        <f t="shared" si="136"/>
        <v/>
      </c>
      <c r="AF265" s="311" t="str">
        <f t="shared" si="136"/>
        <v/>
      </c>
      <c r="AG265" s="311" t="str">
        <f t="shared" si="136"/>
        <v/>
      </c>
      <c r="AH265" s="311" t="str">
        <f t="shared" si="137"/>
        <v/>
      </c>
      <c r="AI265" s="311" t="str">
        <f t="shared" si="137"/>
        <v/>
      </c>
      <c r="AJ265" s="311" t="str">
        <f t="shared" si="137"/>
        <v/>
      </c>
      <c r="AK265" s="311" t="str">
        <f t="shared" si="137"/>
        <v/>
      </c>
      <c r="AL265" s="311" t="str">
        <f t="shared" si="137"/>
        <v/>
      </c>
      <c r="AM265" s="311" t="str">
        <f t="shared" si="137"/>
        <v/>
      </c>
      <c r="AN265" s="311" t="str">
        <f t="shared" si="137"/>
        <v/>
      </c>
      <c r="AO265" s="311" t="str">
        <f t="shared" si="137"/>
        <v/>
      </c>
      <c r="AP265" s="311" t="str">
        <f t="shared" si="137"/>
        <v/>
      </c>
      <c r="AQ265" s="311" t="str">
        <f t="shared" si="137"/>
        <v/>
      </c>
      <c r="AR265" s="311" t="str">
        <f t="shared" si="138"/>
        <v/>
      </c>
      <c r="AS265" s="311" t="str">
        <f t="shared" si="138"/>
        <v/>
      </c>
      <c r="AT265" s="311" t="str">
        <f t="shared" si="138"/>
        <v/>
      </c>
      <c r="AU265" s="311" t="str">
        <f t="shared" si="138"/>
        <v/>
      </c>
      <c r="AV265" s="311" t="str">
        <f t="shared" si="138"/>
        <v/>
      </c>
      <c r="AW265" s="311" t="str">
        <f t="shared" si="138"/>
        <v/>
      </c>
      <c r="AX265" s="311" t="str">
        <f t="shared" si="138"/>
        <v/>
      </c>
      <c r="AY265" s="311" t="str">
        <f t="shared" si="138"/>
        <v/>
      </c>
      <c r="AZ265" s="311" t="str">
        <f t="shared" si="138"/>
        <v/>
      </c>
      <c r="BA265" s="311" t="str">
        <f t="shared" si="138"/>
        <v/>
      </c>
      <c r="BB265" s="311" t="str">
        <f t="shared" si="139"/>
        <v/>
      </c>
      <c r="BC265" s="311" t="str">
        <f t="shared" si="139"/>
        <v/>
      </c>
      <c r="BD265" s="311" t="str">
        <f t="shared" si="139"/>
        <v/>
      </c>
      <c r="BE265" s="311" t="str">
        <f t="shared" si="139"/>
        <v/>
      </c>
      <c r="BF265" s="311" t="str">
        <f t="shared" si="139"/>
        <v/>
      </c>
      <c r="BG265" s="311" t="str">
        <f t="shared" si="139"/>
        <v/>
      </c>
      <c r="BH265" s="311" t="str">
        <f t="shared" si="139"/>
        <v/>
      </c>
      <c r="BI265" s="311" t="str">
        <f t="shared" si="139"/>
        <v/>
      </c>
      <c r="BJ265" s="311" t="str">
        <f t="shared" si="139"/>
        <v/>
      </c>
      <c r="BK265" s="311" t="str">
        <f t="shared" si="139"/>
        <v/>
      </c>
      <c r="BL265" s="311" t="str">
        <f t="shared" si="139"/>
        <v/>
      </c>
      <c r="BM265" s="311" t="str">
        <f t="shared" si="139"/>
        <v/>
      </c>
    </row>
    <row r="266" spans="1:65" s="253" customFormat="1">
      <c r="A266" s="457"/>
      <c r="B266" s="336">
        <f t="shared" si="127"/>
        <v>2046</v>
      </c>
      <c r="C266" s="339">
        <f t="shared" ca="1" si="126"/>
        <v>0</v>
      </c>
      <c r="D266" s="311">
        <f t="shared" si="134"/>
        <v>0</v>
      </c>
      <c r="E266" s="311">
        <f t="shared" si="134"/>
        <v>0</v>
      </c>
      <c r="F266" s="311">
        <f t="shared" si="134"/>
        <v>0</v>
      </c>
      <c r="G266" s="311">
        <f t="shared" si="134"/>
        <v>0</v>
      </c>
      <c r="H266" s="311">
        <f t="shared" si="134"/>
        <v>0</v>
      </c>
      <c r="I266" s="311">
        <f t="shared" si="134"/>
        <v>0</v>
      </c>
      <c r="J266" s="311">
        <f t="shared" si="134"/>
        <v>0</v>
      </c>
      <c r="K266" s="311">
        <f t="shared" si="134"/>
        <v>0</v>
      </c>
      <c r="L266" s="311">
        <f t="shared" si="134"/>
        <v>0</v>
      </c>
      <c r="M266" s="311">
        <f t="shared" si="134"/>
        <v>0</v>
      </c>
      <c r="N266" s="311">
        <f t="shared" si="135"/>
        <v>0</v>
      </c>
      <c r="O266" s="311">
        <f t="shared" si="135"/>
        <v>0</v>
      </c>
      <c r="P266" s="311">
        <f t="shared" si="135"/>
        <v>0</v>
      </c>
      <c r="Q266" s="311">
        <f t="shared" si="135"/>
        <v>0</v>
      </c>
      <c r="R266" s="311">
        <f t="shared" si="135"/>
        <v>0</v>
      </c>
      <c r="S266" s="311">
        <f t="shared" si="135"/>
        <v>0</v>
      </c>
      <c r="T266" s="311">
        <f t="shared" si="135"/>
        <v>0</v>
      </c>
      <c r="U266" s="311">
        <f t="shared" si="135"/>
        <v>0</v>
      </c>
      <c r="V266" s="311">
        <f t="shared" si="135"/>
        <v>0</v>
      </c>
      <c r="W266" s="311">
        <f t="shared" si="135"/>
        <v>0</v>
      </c>
      <c r="X266" s="311">
        <f t="shared" si="136"/>
        <v>0</v>
      </c>
      <c r="Y266" s="311">
        <f t="shared" si="136"/>
        <v>0</v>
      </c>
      <c r="Z266" s="311">
        <f t="shared" si="136"/>
        <v>0</v>
      </c>
      <c r="AA266" s="311" t="str">
        <f t="shared" si="136"/>
        <v/>
      </c>
      <c r="AB266" s="311" t="str">
        <f t="shared" si="136"/>
        <v/>
      </c>
      <c r="AC266" s="311" t="str">
        <f t="shared" si="136"/>
        <v/>
      </c>
      <c r="AD266" s="311" t="str">
        <f t="shared" si="136"/>
        <v/>
      </c>
      <c r="AE266" s="311" t="str">
        <f t="shared" si="136"/>
        <v/>
      </c>
      <c r="AF266" s="311" t="str">
        <f t="shared" si="136"/>
        <v/>
      </c>
      <c r="AG266" s="311" t="str">
        <f t="shared" si="136"/>
        <v/>
      </c>
      <c r="AH266" s="311" t="str">
        <f t="shared" si="137"/>
        <v/>
      </c>
      <c r="AI266" s="311" t="str">
        <f t="shared" si="137"/>
        <v/>
      </c>
      <c r="AJ266" s="311" t="str">
        <f t="shared" si="137"/>
        <v/>
      </c>
      <c r="AK266" s="311" t="str">
        <f t="shared" si="137"/>
        <v/>
      </c>
      <c r="AL266" s="311" t="str">
        <f t="shared" si="137"/>
        <v/>
      </c>
      <c r="AM266" s="311" t="str">
        <f t="shared" si="137"/>
        <v/>
      </c>
      <c r="AN266" s="311" t="str">
        <f t="shared" si="137"/>
        <v/>
      </c>
      <c r="AO266" s="311" t="str">
        <f t="shared" si="137"/>
        <v/>
      </c>
      <c r="AP266" s="311" t="str">
        <f t="shared" si="137"/>
        <v/>
      </c>
      <c r="AQ266" s="311" t="str">
        <f t="shared" si="137"/>
        <v/>
      </c>
      <c r="AR266" s="311" t="str">
        <f t="shared" si="138"/>
        <v/>
      </c>
      <c r="AS266" s="311" t="str">
        <f t="shared" si="138"/>
        <v/>
      </c>
      <c r="AT266" s="311" t="str">
        <f t="shared" si="138"/>
        <v/>
      </c>
      <c r="AU266" s="311" t="str">
        <f t="shared" si="138"/>
        <v/>
      </c>
      <c r="AV266" s="311" t="str">
        <f t="shared" si="138"/>
        <v/>
      </c>
      <c r="AW266" s="311" t="str">
        <f t="shared" si="138"/>
        <v/>
      </c>
      <c r="AX266" s="311" t="str">
        <f t="shared" si="138"/>
        <v/>
      </c>
      <c r="AY266" s="311" t="str">
        <f t="shared" si="138"/>
        <v/>
      </c>
      <c r="AZ266" s="311" t="str">
        <f t="shared" si="138"/>
        <v/>
      </c>
      <c r="BA266" s="311" t="str">
        <f t="shared" si="138"/>
        <v/>
      </c>
      <c r="BB266" s="311" t="str">
        <f t="shared" si="139"/>
        <v/>
      </c>
      <c r="BC266" s="311" t="str">
        <f t="shared" si="139"/>
        <v/>
      </c>
      <c r="BD266" s="311" t="str">
        <f t="shared" si="139"/>
        <v/>
      </c>
      <c r="BE266" s="311" t="str">
        <f t="shared" si="139"/>
        <v/>
      </c>
      <c r="BF266" s="311" t="str">
        <f t="shared" si="139"/>
        <v/>
      </c>
      <c r="BG266" s="311" t="str">
        <f t="shared" si="139"/>
        <v/>
      </c>
      <c r="BH266" s="311" t="str">
        <f t="shared" si="139"/>
        <v/>
      </c>
      <c r="BI266" s="311" t="str">
        <f t="shared" si="139"/>
        <v/>
      </c>
      <c r="BJ266" s="311" t="str">
        <f t="shared" si="139"/>
        <v/>
      </c>
      <c r="BK266" s="311" t="str">
        <f t="shared" si="139"/>
        <v/>
      </c>
      <c r="BL266" s="311" t="str">
        <f t="shared" si="139"/>
        <v/>
      </c>
      <c r="BM266" s="311" t="str">
        <f t="shared" si="139"/>
        <v/>
      </c>
    </row>
    <row r="267" spans="1:65" s="253" customFormat="1">
      <c r="A267" s="457"/>
      <c r="B267" s="336">
        <f t="shared" si="127"/>
        <v>2047</v>
      </c>
      <c r="C267" s="339">
        <f t="shared" ca="1" si="126"/>
        <v>0</v>
      </c>
      <c r="D267" s="311">
        <f t="shared" si="134"/>
        <v>0</v>
      </c>
      <c r="E267" s="311">
        <f t="shared" si="134"/>
        <v>0</v>
      </c>
      <c r="F267" s="311">
        <f t="shared" si="134"/>
        <v>0</v>
      </c>
      <c r="G267" s="311">
        <f t="shared" si="134"/>
        <v>0</v>
      </c>
      <c r="H267" s="311">
        <f t="shared" si="134"/>
        <v>0</v>
      </c>
      <c r="I267" s="311">
        <f t="shared" si="134"/>
        <v>0</v>
      </c>
      <c r="J267" s="311">
        <f t="shared" si="134"/>
        <v>0</v>
      </c>
      <c r="K267" s="311">
        <f t="shared" si="134"/>
        <v>0</v>
      </c>
      <c r="L267" s="311">
        <f t="shared" si="134"/>
        <v>0</v>
      </c>
      <c r="M267" s="311">
        <f t="shared" si="134"/>
        <v>0</v>
      </c>
      <c r="N267" s="311">
        <f t="shared" si="135"/>
        <v>0</v>
      </c>
      <c r="O267" s="311">
        <f t="shared" si="135"/>
        <v>0</v>
      </c>
      <c r="P267" s="311">
        <f t="shared" si="135"/>
        <v>0</v>
      </c>
      <c r="Q267" s="311">
        <f t="shared" si="135"/>
        <v>0</v>
      </c>
      <c r="R267" s="311">
        <f t="shared" si="135"/>
        <v>0</v>
      </c>
      <c r="S267" s="311">
        <f t="shared" si="135"/>
        <v>0</v>
      </c>
      <c r="T267" s="311">
        <f t="shared" si="135"/>
        <v>0</v>
      </c>
      <c r="U267" s="311">
        <f t="shared" si="135"/>
        <v>0</v>
      </c>
      <c r="V267" s="311">
        <f t="shared" si="135"/>
        <v>0</v>
      </c>
      <c r="W267" s="311">
        <f t="shared" si="135"/>
        <v>0</v>
      </c>
      <c r="X267" s="311">
        <f t="shared" si="136"/>
        <v>0</v>
      </c>
      <c r="Y267" s="311">
        <f t="shared" si="136"/>
        <v>0</v>
      </c>
      <c r="Z267" s="311">
        <f t="shared" si="136"/>
        <v>0</v>
      </c>
      <c r="AA267" s="311">
        <f t="shared" si="136"/>
        <v>0</v>
      </c>
      <c r="AB267" s="311" t="str">
        <f t="shared" si="136"/>
        <v/>
      </c>
      <c r="AC267" s="311" t="str">
        <f t="shared" si="136"/>
        <v/>
      </c>
      <c r="AD267" s="311" t="str">
        <f t="shared" si="136"/>
        <v/>
      </c>
      <c r="AE267" s="311" t="str">
        <f t="shared" si="136"/>
        <v/>
      </c>
      <c r="AF267" s="311" t="str">
        <f t="shared" si="136"/>
        <v/>
      </c>
      <c r="AG267" s="311" t="str">
        <f t="shared" si="136"/>
        <v/>
      </c>
      <c r="AH267" s="311" t="str">
        <f t="shared" si="137"/>
        <v/>
      </c>
      <c r="AI267" s="311" t="str">
        <f t="shared" si="137"/>
        <v/>
      </c>
      <c r="AJ267" s="311" t="str">
        <f t="shared" si="137"/>
        <v/>
      </c>
      <c r="AK267" s="311" t="str">
        <f t="shared" si="137"/>
        <v/>
      </c>
      <c r="AL267" s="311" t="str">
        <f t="shared" si="137"/>
        <v/>
      </c>
      <c r="AM267" s="311" t="str">
        <f t="shared" si="137"/>
        <v/>
      </c>
      <c r="AN267" s="311" t="str">
        <f t="shared" si="137"/>
        <v/>
      </c>
      <c r="AO267" s="311" t="str">
        <f t="shared" si="137"/>
        <v/>
      </c>
      <c r="AP267" s="311" t="str">
        <f t="shared" si="137"/>
        <v/>
      </c>
      <c r="AQ267" s="311" t="str">
        <f t="shared" si="137"/>
        <v/>
      </c>
      <c r="AR267" s="311" t="str">
        <f t="shared" si="138"/>
        <v/>
      </c>
      <c r="AS267" s="311" t="str">
        <f t="shared" si="138"/>
        <v/>
      </c>
      <c r="AT267" s="311" t="str">
        <f t="shared" si="138"/>
        <v/>
      </c>
      <c r="AU267" s="311" t="str">
        <f t="shared" si="138"/>
        <v/>
      </c>
      <c r="AV267" s="311" t="str">
        <f t="shared" si="138"/>
        <v/>
      </c>
      <c r="AW267" s="311" t="str">
        <f t="shared" si="138"/>
        <v/>
      </c>
      <c r="AX267" s="311" t="str">
        <f t="shared" si="138"/>
        <v/>
      </c>
      <c r="AY267" s="311" t="str">
        <f t="shared" si="138"/>
        <v/>
      </c>
      <c r="AZ267" s="311" t="str">
        <f t="shared" si="138"/>
        <v/>
      </c>
      <c r="BA267" s="311" t="str">
        <f t="shared" si="138"/>
        <v/>
      </c>
      <c r="BB267" s="311" t="str">
        <f t="shared" si="139"/>
        <v/>
      </c>
      <c r="BC267" s="311" t="str">
        <f t="shared" si="139"/>
        <v/>
      </c>
      <c r="BD267" s="311" t="str">
        <f t="shared" si="139"/>
        <v/>
      </c>
      <c r="BE267" s="311" t="str">
        <f t="shared" si="139"/>
        <v/>
      </c>
      <c r="BF267" s="311" t="str">
        <f t="shared" si="139"/>
        <v/>
      </c>
      <c r="BG267" s="311" t="str">
        <f t="shared" si="139"/>
        <v/>
      </c>
      <c r="BH267" s="311" t="str">
        <f t="shared" si="139"/>
        <v/>
      </c>
      <c r="BI267" s="311" t="str">
        <f t="shared" si="139"/>
        <v/>
      </c>
      <c r="BJ267" s="311" t="str">
        <f t="shared" si="139"/>
        <v/>
      </c>
      <c r="BK267" s="311" t="str">
        <f t="shared" si="139"/>
        <v/>
      </c>
      <c r="BL267" s="311" t="str">
        <f t="shared" si="139"/>
        <v/>
      </c>
      <c r="BM267" s="311" t="str">
        <f t="shared" si="139"/>
        <v/>
      </c>
    </row>
    <row r="268" spans="1:65" s="253" customFormat="1">
      <c r="A268" s="457"/>
      <c r="B268" s="336">
        <f t="shared" si="127"/>
        <v>2048</v>
      </c>
      <c r="C268" s="339">
        <f t="shared" ca="1" si="126"/>
        <v>0</v>
      </c>
      <c r="D268" s="311">
        <f t="shared" si="134"/>
        <v>0</v>
      </c>
      <c r="E268" s="311">
        <f t="shared" si="134"/>
        <v>0</v>
      </c>
      <c r="F268" s="311">
        <f t="shared" si="134"/>
        <v>0</v>
      </c>
      <c r="G268" s="311">
        <f t="shared" si="134"/>
        <v>0</v>
      </c>
      <c r="H268" s="311">
        <f t="shared" si="134"/>
        <v>0</v>
      </c>
      <c r="I268" s="311">
        <f t="shared" si="134"/>
        <v>0</v>
      </c>
      <c r="J268" s="311">
        <f t="shared" si="134"/>
        <v>0</v>
      </c>
      <c r="K268" s="311">
        <f t="shared" si="134"/>
        <v>0</v>
      </c>
      <c r="L268" s="311">
        <f t="shared" si="134"/>
        <v>0</v>
      </c>
      <c r="M268" s="311">
        <f t="shared" si="134"/>
        <v>0</v>
      </c>
      <c r="N268" s="311">
        <f t="shared" si="135"/>
        <v>0</v>
      </c>
      <c r="O268" s="311">
        <f t="shared" si="135"/>
        <v>0</v>
      </c>
      <c r="P268" s="311">
        <f t="shared" si="135"/>
        <v>0</v>
      </c>
      <c r="Q268" s="311">
        <f t="shared" si="135"/>
        <v>0</v>
      </c>
      <c r="R268" s="311">
        <f t="shared" si="135"/>
        <v>0</v>
      </c>
      <c r="S268" s="311">
        <f t="shared" si="135"/>
        <v>0</v>
      </c>
      <c r="T268" s="311">
        <f t="shared" si="135"/>
        <v>0</v>
      </c>
      <c r="U268" s="311">
        <f t="shared" si="135"/>
        <v>0</v>
      </c>
      <c r="V268" s="311">
        <f t="shared" si="135"/>
        <v>0</v>
      </c>
      <c r="W268" s="311">
        <f t="shared" si="135"/>
        <v>0</v>
      </c>
      <c r="X268" s="311">
        <f t="shared" si="136"/>
        <v>0</v>
      </c>
      <c r="Y268" s="311">
        <f t="shared" si="136"/>
        <v>0</v>
      </c>
      <c r="Z268" s="311">
        <f t="shared" si="136"/>
        <v>0</v>
      </c>
      <c r="AA268" s="311">
        <f t="shared" si="136"/>
        <v>0</v>
      </c>
      <c r="AB268" s="311">
        <f t="shared" si="136"/>
        <v>0</v>
      </c>
      <c r="AC268" s="311" t="str">
        <f t="shared" si="136"/>
        <v/>
      </c>
      <c r="AD268" s="311" t="str">
        <f t="shared" si="136"/>
        <v/>
      </c>
      <c r="AE268" s="311" t="str">
        <f t="shared" si="136"/>
        <v/>
      </c>
      <c r="AF268" s="311" t="str">
        <f t="shared" si="136"/>
        <v/>
      </c>
      <c r="AG268" s="311" t="str">
        <f t="shared" si="136"/>
        <v/>
      </c>
      <c r="AH268" s="311" t="str">
        <f t="shared" si="137"/>
        <v/>
      </c>
      <c r="AI268" s="311" t="str">
        <f t="shared" si="137"/>
        <v/>
      </c>
      <c r="AJ268" s="311" t="str">
        <f t="shared" si="137"/>
        <v/>
      </c>
      <c r="AK268" s="311" t="str">
        <f t="shared" si="137"/>
        <v/>
      </c>
      <c r="AL268" s="311" t="str">
        <f t="shared" si="137"/>
        <v/>
      </c>
      <c r="AM268" s="311" t="str">
        <f t="shared" si="137"/>
        <v/>
      </c>
      <c r="AN268" s="311" t="str">
        <f t="shared" si="137"/>
        <v/>
      </c>
      <c r="AO268" s="311" t="str">
        <f t="shared" si="137"/>
        <v/>
      </c>
      <c r="AP268" s="311" t="str">
        <f t="shared" si="137"/>
        <v/>
      </c>
      <c r="AQ268" s="311" t="str">
        <f t="shared" si="137"/>
        <v/>
      </c>
      <c r="AR268" s="311" t="str">
        <f t="shared" si="138"/>
        <v/>
      </c>
      <c r="AS268" s="311" t="str">
        <f t="shared" si="138"/>
        <v/>
      </c>
      <c r="AT268" s="311" t="str">
        <f t="shared" si="138"/>
        <v/>
      </c>
      <c r="AU268" s="311" t="str">
        <f t="shared" si="138"/>
        <v/>
      </c>
      <c r="AV268" s="311" t="str">
        <f t="shared" si="138"/>
        <v/>
      </c>
      <c r="AW268" s="311" t="str">
        <f t="shared" si="138"/>
        <v/>
      </c>
      <c r="AX268" s="311" t="str">
        <f t="shared" si="138"/>
        <v/>
      </c>
      <c r="AY268" s="311" t="str">
        <f t="shared" si="138"/>
        <v/>
      </c>
      <c r="AZ268" s="311" t="str">
        <f t="shared" si="138"/>
        <v/>
      </c>
      <c r="BA268" s="311" t="str">
        <f t="shared" si="138"/>
        <v/>
      </c>
      <c r="BB268" s="311" t="str">
        <f t="shared" si="139"/>
        <v/>
      </c>
      <c r="BC268" s="311" t="str">
        <f t="shared" si="139"/>
        <v/>
      </c>
      <c r="BD268" s="311" t="str">
        <f t="shared" si="139"/>
        <v/>
      </c>
      <c r="BE268" s="311" t="str">
        <f t="shared" si="139"/>
        <v/>
      </c>
      <c r="BF268" s="311" t="str">
        <f t="shared" si="139"/>
        <v/>
      </c>
      <c r="BG268" s="311" t="str">
        <f t="shared" si="139"/>
        <v/>
      </c>
      <c r="BH268" s="311" t="str">
        <f t="shared" si="139"/>
        <v/>
      </c>
      <c r="BI268" s="311" t="str">
        <f t="shared" si="139"/>
        <v/>
      </c>
      <c r="BJ268" s="311" t="str">
        <f t="shared" si="139"/>
        <v/>
      </c>
      <c r="BK268" s="311" t="str">
        <f t="shared" si="139"/>
        <v/>
      </c>
      <c r="BL268" s="311" t="str">
        <f t="shared" si="139"/>
        <v/>
      </c>
      <c r="BM268" s="311" t="str">
        <f t="shared" si="139"/>
        <v/>
      </c>
    </row>
    <row r="269" spans="1:65" s="253" customFormat="1">
      <c r="A269" s="457"/>
      <c r="B269" s="336">
        <f t="shared" si="127"/>
        <v>2049</v>
      </c>
      <c r="C269" s="339">
        <f t="shared" ca="1" si="126"/>
        <v>0</v>
      </c>
      <c r="D269" s="311">
        <f t="shared" si="134"/>
        <v>0</v>
      </c>
      <c r="E269" s="311">
        <f t="shared" si="134"/>
        <v>0</v>
      </c>
      <c r="F269" s="311">
        <f t="shared" si="134"/>
        <v>0</v>
      </c>
      <c r="G269" s="311">
        <f t="shared" si="134"/>
        <v>0</v>
      </c>
      <c r="H269" s="311">
        <f t="shared" si="134"/>
        <v>0</v>
      </c>
      <c r="I269" s="311">
        <f t="shared" si="134"/>
        <v>0</v>
      </c>
      <c r="J269" s="311">
        <f t="shared" si="134"/>
        <v>0</v>
      </c>
      <c r="K269" s="311">
        <f t="shared" si="134"/>
        <v>0</v>
      </c>
      <c r="L269" s="311">
        <f t="shared" si="134"/>
        <v>0</v>
      </c>
      <c r="M269" s="311">
        <f t="shared" si="134"/>
        <v>0</v>
      </c>
      <c r="N269" s="311">
        <f t="shared" si="135"/>
        <v>0</v>
      </c>
      <c r="O269" s="311">
        <f t="shared" si="135"/>
        <v>0</v>
      </c>
      <c r="P269" s="311">
        <f t="shared" si="135"/>
        <v>0</v>
      </c>
      <c r="Q269" s="311">
        <f t="shared" si="135"/>
        <v>0</v>
      </c>
      <c r="R269" s="311">
        <f t="shared" si="135"/>
        <v>0</v>
      </c>
      <c r="S269" s="311">
        <f t="shared" si="135"/>
        <v>0</v>
      </c>
      <c r="T269" s="311">
        <f t="shared" si="135"/>
        <v>0</v>
      </c>
      <c r="U269" s="311">
        <f t="shared" si="135"/>
        <v>0</v>
      </c>
      <c r="V269" s="311">
        <f t="shared" si="135"/>
        <v>0</v>
      </c>
      <c r="W269" s="311">
        <f t="shared" si="135"/>
        <v>0</v>
      </c>
      <c r="X269" s="311">
        <f t="shared" si="136"/>
        <v>0</v>
      </c>
      <c r="Y269" s="311">
        <f t="shared" si="136"/>
        <v>0</v>
      </c>
      <c r="Z269" s="311">
        <f t="shared" si="136"/>
        <v>0</v>
      </c>
      <c r="AA269" s="311">
        <f t="shared" si="136"/>
        <v>0</v>
      </c>
      <c r="AB269" s="311">
        <f t="shared" si="136"/>
        <v>0</v>
      </c>
      <c r="AC269" s="311">
        <f t="shared" si="136"/>
        <v>0</v>
      </c>
      <c r="AD269" s="311" t="str">
        <f t="shared" si="136"/>
        <v/>
      </c>
      <c r="AE269" s="311" t="str">
        <f t="shared" si="136"/>
        <v/>
      </c>
      <c r="AF269" s="311" t="str">
        <f t="shared" si="136"/>
        <v/>
      </c>
      <c r="AG269" s="311" t="str">
        <f t="shared" si="136"/>
        <v/>
      </c>
      <c r="AH269" s="311" t="str">
        <f t="shared" si="137"/>
        <v/>
      </c>
      <c r="AI269" s="311" t="str">
        <f t="shared" si="137"/>
        <v/>
      </c>
      <c r="AJ269" s="311" t="str">
        <f t="shared" si="137"/>
        <v/>
      </c>
      <c r="AK269" s="311" t="str">
        <f t="shared" si="137"/>
        <v/>
      </c>
      <c r="AL269" s="311" t="str">
        <f t="shared" si="137"/>
        <v/>
      </c>
      <c r="AM269" s="311" t="str">
        <f t="shared" si="137"/>
        <v/>
      </c>
      <c r="AN269" s="311" t="str">
        <f t="shared" si="137"/>
        <v/>
      </c>
      <c r="AO269" s="311" t="str">
        <f t="shared" si="137"/>
        <v/>
      </c>
      <c r="AP269" s="311" t="str">
        <f t="shared" si="137"/>
        <v/>
      </c>
      <c r="AQ269" s="311" t="str">
        <f t="shared" si="137"/>
        <v/>
      </c>
      <c r="AR269" s="311" t="str">
        <f t="shared" si="138"/>
        <v/>
      </c>
      <c r="AS269" s="311" t="str">
        <f t="shared" si="138"/>
        <v/>
      </c>
      <c r="AT269" s="311" t="str">
        <f t="shared" si="138"/>
        <v/>
      </c>
      <c r="AU269" s="311" t="str">
        <f t="shared" si="138"/>
        <v/>
      </c>
      <c r="AV269" s="311" t="str">
        <f t="shared" si="138"/>
        <v/>
      </c>
      <c r="AW269" s="311" t="str">
        <f t="shared" si="138"/>
        <v/>
      </c>
      <c r="AX269" s="311" t="str">
        <f t="shared" si="138"/>
        <v/>
      </c>
      <c r="AY269" s="311" t="str">
        <f t="shared" si="138"/>
        <v/>
      </c>
      <c r="AZ269" s="311" t="str">
        <f t="shared" si="138"/>
        <v/>
      </c>
      <c r="BA269" s="311" t="str">
        <f t="shared" si="138"/>
        <v/>
      </c>
      <c r="BB269" s="311" t="str">
        <f t="shared" si="139"/>
        <v/>
      </c>
      <c r="BC269" s="311" t="str">
        <f t="shared" si="139"/>
        <v/>
      </c>
      <c r="BD269" s="311" t="str">
        <f t="shared" si="139"/>
        <v/>
      </c>
      <c r="BE269" s="311" t="str">
        <f t="shared" si="139"/>
        <v/>
      </c>
      <c r="BF269" s="311" t="str">
        <f t="shared" si="139"/>
        <v/>
      </c>
      <c r="BG269" s="311" t="str">
        <f t="shared" si="139"/>
        <v/>
      </c>
      <c r="BH269" s="311" t="str">
        <f t="shared" si="139"/>
        <v/>
      </c>
      <c r="BI269" s="311" t="str">
        <f t="shared" si="139"/>
        <v/>
      </c>
      <c r="BJ269" s="311" t="str">
        <f t="shared" si="139"/>
        <v/>
      </c>
      <c r="BK269" s="311" t="str">
        <f t="shared" si="139"/>
        <v/>
      </c>
      <c r="BL269" s="311" t="str">
        <f t="shared" si="139"/>
        <v/>
      </c>
      <c r="BM269" s="311" t="str">
        <f t="shared" si="139"/>
        <v/>
      </c>
    </row>
    <row r="270" spans="1:65" s="253" customFormat="1">
      <c r="A270" s="457"/>
      <c r="B270" s="336">
        <f t="shared" si="127"/>
        <v>2050</v>
      </c>
      <c r="C270" s="339">
        <f t="shared" ca="1" si="126"/>
        <v>0</v>
      </c>
      <c r="D270" s="311">
        <f t="shared" si="134"/>
        <v>0</v>
      </c>
      <c r="E270" s="311">
        <f t="shared" si="134"/>
        <v>0</v>
      </c>
      <c r="F270" s="311">
        <f t="shared" si="134"/>
        <v>0</v>
      </c>
      <c r="G270" s="311">
        <f t="shared" si="134"/>
        <v>0</v>
      </c>
      <c r="H270" s="311">
        <f t="shared" si="134"/>
        <v>0</v>
      </c>
      <c r="I270" s="311">
        <f t="shared" si="134"/>
        <v>0</v>
      </c>
      <c r="J270" s="311">
        <f t="shared" si="134"/>
        <v>0</v>
      </c>
      <c r="K270" s="311">
        <f t="shared" si="134"/>
        <v>0</v>
      </c>
      <c r="L270" s="311">
        <f t="shared" si="134"/>
        <v>0</v>
      </c>
      <c r="M270" s="311">
        <f t="shared" si="134"/>
        <v>0</v>
      </c>
      <c r="N270" s="311">
        <f t="shared" si="135"/>
        <v>0</v>
      </c>
      <c r="O270" s="311">
        <f t="shared" si="135"/>
        <v>0</v>
      </c>
      <c r="P270" s="311">
        <f t="shared" si="135"/>
        <v>0</v>
      </c>
      <c r="Q270" s="311">
        <f t="shared" si="135"/>
        <v>0</v>
      </c>
      <c r="R270" s="311">
        <f t="shared" si="135"/>
        <v>0</v>
      </c>
      <c r="S270" s="311">
        <f t="shared" si="135"/>
        <v>0</v>
      </c>
      <c r="T270" s="311">
        <f t="shared" si="135"/>
        <v>0</v>
      </c>
      <c r="U270" s="311">
        <f t="shared" si="135"/>
        <v>0</v>
      </c>
      <c r="V270" s="311">
        <f t="shared" si="135"/>
        <v>0</v>
      </c>
      <c r="W270" s="311">
        <f t="shared" si="135"/>
        <v>0</v>
      </c>
      <c r="X270" s="311">
        <f t="shared" si="136"/>
        <v>0</v>
      </c>
      <c r="Y270" s="311">
        <f t="shared" si="136"/>
        <v>0</v>
      </c>
      <c r="Z270" s="311">
        <f t="shared" si="136"/>
        <v>0</v>
      </c>
      <c r="AA270" s="311">
        <f t="shared" si="136"/>
        <v>0</v>
      </c>
      <c r="AB270" s="311">
        <f t="shared" si="136"/>
        <v>0</v>
      </c>
      <c r="AC270" s="311">
        <f t="shared" si="136"/>
        <v>0</v>
      </c>
      <c r="AD270" s="311">
        <f t="shared" si="136"/>
        <v>0</v>
      </c>
      <c r="AE270" s="311" t="str">
        <f t="shared" si="136"/>
        <v/>
      </c>
      <c r="AF270" s="311" t="str">
        <f t="shared" si="136"/>
        <v/>
      </c>
      <c r="AG270" s="311" t="str">
        <f t="shared" si="136"/>
        <v/>
      </c>
      <c r="AH270" s="311" t="str">
        <f t="shared" si="137"/>
        <v/>
      </c>
      <c r="AI270" s="311" t="str">
        <f t="shared" si="137"/>
        <v/>
      </c>
      <c r="AJ270" s="311" t="str">
        <f t="shared" si="137"/>
        <v/>
      </c>
      <c r="AK270" s="311" t="str">
        <f t="shared" si="137"/>
        <v/>
      </c>
      <c r="AL270" s="311" t="str">
        <f t="shared" si="137"/>
        <v/>
      </c>
      <c r="AM270" s="311" t="str">
        <f t="shared" si="137"/>
        <v/>
      </c>
      <c r="AN270" s="311" t="str">
        <f t="shared" si="137"/>
        <v/>
      </c>
      <c r="AO270" s="311" t="str">
        <f t="shared" si="137"/>
        <v/>
      </c>
      <c r="AP270" s="311" t="str">
        <f t="shared" si="137"/>
        <v/>
      </c>
      <c r="AQ270" s="311" t="str">
        <f t="shared" si="137"/>
        <v/>
      </c>
      <c r="AR270" s="311" t="str">
        <f t="shared" si="138"/>
        <v/>
      </c>
      <c r="AS270" s="311" t="str">
        <f t="shared" si="138"/>
        <v/>
      </c>
      <c r="AT270" s="311" t="str">
        <f t="shared" si="138"/>
        <v/>
      </c>
      <c r="AU270" s="311" t="str">
        <f t="shared" si="138"/>
        <v/>
      </c>
      <c r="AV270" s="311" t="str">
        <f t="shared" si="138"/>
        <v/>
      </c>
      <c r="AW270" s="311" t="str">
        <f t="shared" si="138"/>
        <v/>
      </c>
      <c r="AX270" s="311" t="str">
        <f t="shared" si="138"/>
        <v/>
      </c>
      <c r="AY270" s="311" t="str">
        <f t="shared" si="138"/>
        <v/>
      </c>
      <c r="AZ270" s="311" t="str">
        <f t="shared" si="138"/>
        <v/>
      </c>
      <c r="BA270" s="311" t="str">
        <f t="shared" si="138"/>
        <v/>
      </c>
      <c r="BB270" s="311" t="str">
        <f t="shared" si="139"/>
        <v/>
      </c>
      <c r="BC270" s="311" t="str">
        <f t="shared" si="139"/>
        <v/>
      </c>
      <c r="BD270" s="311" t="str">
        <f t="shared" si="139"/>
        <v/>
      </c>
      <c r="BE270" s="311" t="str">
        <f t="shared" si="139"/>
        <v/>
      </c>
      <c r="BF270" s="311" t="str">
        <f t="shared" si="139"/>
        <v/>
      </c>
      <c r="BG270" s="311" t="str">
        <f t="shared" si="139"/>
        <v/>
      </c>
      <c r="BH270" s="311" t="str">
        <f t="shared" si="139"/>
        <v/>
      </c>
      <c r="BI270" s="311" t="str">
        <f t="shared" si="139"/>
        <v/>
      </c>
      <c r="BJ270" s="311" t="str">
        <f t="shared" si="139"/>
        <v/>
      </c>
      <c r="BK270" s="311" t="str">
        <f t="shared" si="139"/>
        <v/>
      </c>
      <c r="BL270" s="311" t="str">
        <f t="shared" si="139"/>
        <v/>
      </c>
      <c r="BM270" s="311" t="str">
        <f t="shared" si="139"/>
        <v/>
      </c>
    </row>
    <row r="271" spans="1:65" s="253" customFormat="1">
      <c r="A271" s="457"/>
      <c r="B271" s="336">
        <f t="shared" si="127"/>
        <v>2051</v>
      </c>
      <c r="C271" s="339">
        <f t="shared" ca="1" si="126"/>
        <v>0</v>
      </c>
      <c r="D271" s="311">
        <f t="shared" si="134"/>
        <v>0</v>
      </c>
      <c r="E271" s="311">
        <f t="shared" si="134"/>
        <v>0</v>
      </c>
      <c r="F271" s="311">
        <f t="shared" si="134"/>
        <v>0</v>
      </c>
      <c r="G271" s="311">
        <f t="shared" si="134"/>
        <v>0</v>
      </c>
      <c r="H271" s="311">
        <f t="shared" si="134"/>
        <v>0</v>
      </c>
      <c r="I271" s="311">
        <f t="shared" si="134"/>
        <v>0</v>
      </c>
      <c r="J271" s="311">
        <f t="shared" si="134"/>
        <v>0</v>
      </c>
      <c r="K271" s="311">
        <f t="shared" si="134"/>
        <v>0</v>
      </c>
      <c r="L271" s="311">
        <f t="shared" si="134"/>
        <v>0</v>
      </c>
      <c r="M271" s="311">
        <f t="shared" si="134"/>
        <v>0</v>
      </c>
      <c r="N271" s="311">
        <f t="shared" si="135"/>
        <v>0</v>
      </c>
      <c r="O271" s="311">
        <f t="shared" si="135"/>
        <v>0</v>
      </c>
      <c r="P271" s="311">
        <f t="shared" si="135"/>
        <v>0</v>
      </c>
      <c r="Q271" s="311">
        <f t="shared" si="135"/>
        <v>0</v>
      </c>
      <c r="R271" s="311">
        <f t="shared" si="135"/>
        <v>0</v>
      </c>
      <c r="S271" s="311">
        <f t="shared" si="135"/>
        <v>0</v>
      </c>
      <c r="T271" s="311">
        <f t="shared" si="135"/>
        <v>0</v>
      </c>
      <c r="U271" s="311">
        <f t="shared" si="135"/>
        <v>0</v>
      </c>
      <c r="V271" s="311">
        <f t="shared" si="135"/>
        <v>0</v>
      </c>
      <c r="W271" s="311">
        <f t="shared" si="135"/>
        <v>0</v>
      </c>
      <c r="X271" s="311">
        <f t="shared" si="136"/>
        <v>0</v>
      </c>
      <c r="Y271" s="311">
        <f t="shared" si="136"/>
        <v>0</v>
      </c>
      <c r="Z271" s="311">
        <f t="shared" si="136"/>
        <v>0</v>
      </c>
      <c r="AA271" s="311">
        <f t="shared" si="136"/>
        <v>0</v>
      </c>
      <c r="AB271" s="311">
        <f t="shared" si="136"/>
        <v>0</v>
      </c>
      <c r="AC271" s="311">
        <f t="shared" si="136"/>
        <v>0</v>
      </c>
      <c r="AD271" s="311">
        <f t="shared" si="136"/>
        <v>0</v>
      </c>
      <c r="AE271" s="311">
        <f t="shared" si="136"/>
        <v>0</v>
      </c>
      <c r="AF271" s="311" t="str">
        <f t="shared" si="136"/>
        <v/>
      </c>
      <c r="AG271" s="311" t="str">
        <f t="shared" si="136"/>
        <v/>
      </c>
      <c r="AH271" s="311" t="str">
        <f t="shared" si="137"/>
        <v/>
      </c>
      <c r="AI271" s="311" t="str">
        <f t="shared" si="137"/>
        <v/>
      </c>
      <c r="AJ271" s="311" t="str">
        <f t="shared" si="137"/>
        <v/>
      </c>
      <c r="AK271" s="311" t="str">
        <f t="shared" si="137"/>
        <v/>
      </c>
      <c r="AL271" s="311" t="str">
        <f t="shared" si="137"/>
        <v/>
      </c>
      <c r="AM271" s="311" t="str">
        <f t="shared" si="137"/>
        <v/>
      </c>
      <c r="AN271" s="311" t="str">
        <f t="shared" si="137"/>
        <v/>
      </c>
      <c r="AO271" s="311" t="str">
        <f t="shared" si="137"/>
        <v/>
      </c>
      <c r="AP271" s="311" t="str">
        <f t="shared" si="137"/>
        <v/>
      </c>
      <c r="AQ271" s="311" t="str">
        <f t="shared" si="137"/>
        <v/>
      </c>
      <c r="AR271" s="311" t="str">
        <f t="shared" si="138"/>
        <v/>
      </c>
      <c r="AS271" s="311" t="str">
        <f t="shared" si="138"/>
        <v/>
      </c>
      <c r="AT271" s="311" t="str">
        <f t="shared" si="138"/>
        <v/>
      </c>
      <c r="AU271" s="311" t="str">
        <f t="shared" si="138"/>
        <v/>
      </c>
      <c r="AV271" s="311" t="str">
        <f t="shared" si="138"/>
        <v/>
      </c>
      <c r="AW271" s="311" t="str">
        <f t="shared" si="138"/>
        <v/>
      </c>
      <c r="AX271" s="311" t="str">
        <f t="shared" si="138"/>
        <v/>
      </c>
      <c r="AY271" s="311" t="str">
        <f t="shared" si="138"/>
        <v/>
      </c>
      <c r="AZ271" s="311" t="str">
        <f t="shared" si="138"/>
        <v/>
      </c>
      <c r="BA271" s="311" t="str">
        <f t="shared" si="138"/>
        <v/>
      </c>
      <c r="BB271" s="311" t="str">
        <f t="shared" si="139"/>
        <v/>
      </c>
      <c r="BC271" s="311" t="str">
        <f t="shared" si="139"/>
        <v/>
      </c>
      <c r="BD271" s="311" t="str">
        <f t="shared" si="139"/>
        <v/>
      </c>
      <c r="BE271" s="311" t="str">
        <f t="shared" si="139"/>
        <v/>
      </c>
      <c r="BF271" s="311" t="str">
        <f t="shared" si="139"/>
        <v/>
      </c>
      <c r="BG271" s="311" t="str">
        <f t="shared" si="139"/>
        <v/>
      </c>
      <c r="BH271" s="311" t="str">
        <f t="shared" si="139"/>
        <v/>
      </c>
      <c r="BI271" s="311" t="str">
        <f t="shared" si="139"/>
        <v/>
      </c>
      <c r="BJ271" s="311" t="str">
        <f t="shared" si="139"/>
        <v/>
      </c>
      <c r="BK271" s="311" t="str">
        <f t="shared" si="139"/>
        <v/>
      </c>
      <c r="BL271" s="311" t="str">
        <f t="shared" si="139"/>
        <v/>
      </c>
      <c r="BM271" s="311" t="str">
        <f t="shared" si="139"/>
        <v/>
      </c>
    </row>
    <row r="272" spans="1:65" s="253" customFormat="1">
      <c r="A272" s="457"/>
      <c r="B272" s="336">
        <f t="shared" si="127"/>
        <v>2052</v>
      </c>
      <c r="C272" s="339">
        <f t="shared" ca="1" si="126"/>
        <v>0</v>
      </c>
      <c r="D272" s="311">
        <f t="shared" si="134"/>
        <v>0</v>
      </c>
      <c r="E272" s="311">
        <f t="shared" si="134"/>
        <v>0</v>
      </c>
      <c r="F272" s="311">
        <f t="shared" si="134"/>
        <v>0</v>
      </c>
      <c r="G272" s="311">
        <f t="shared" si="134"/>
        <v>0</v>
      </c>
      <c r="H272" s="311">
        <f t="shared" si="134"/>
        <v>0</v>
      </c>
      <c r="I272" s="311">
        <f t="shared" si="134"/>
        <v>0</v>
      </c>
      <c r="J272" s="311">
        <f t="shared" si="134"/>
        <v>0</v>
      </c>
      <c r="K272" s="311">
        <f t="shared" si="134"/>
        <v>0</v>
      </c>
      <c r="L272" s="311">
        <f t="shared" si="134"/>
        <v>0</v>
      </c>
      <c r="M272" s="311">
        <f t="shared" si="134"/>
        <v>0</v>
      </c>
      <c r="N272" s="311">
        <f t="shared" si="135"/>
        <v>0</v>
      </c>
      <c r="O272" s="311">
        <f t="shared" si="135"/>
        <v>0</v>
      </c>
      <c r="P272" s="311">
        <f t="shared" si="135"/>
        <v>0</v>
      </c>
      <c r="Q272" s="311">
        <f t="shared" si="135"/>
        <v>0</v>
      </c>
      <c r="R272" s="311">
        <f t="shared" si="135"/>
        <v>0</v>
      </c>
      <c r="S272" s="311">
        <f t="shared" si="135"/>
        <v>0</v>
      </c>
      <c r="T272" s="311">
        <f t="shared" si="135"/>
        <v>0</v>
      </c>
      <c r="U272" s="311">
        <f t="shared" si="135"/>
        <v>0</v>
      </c>
      <c r="V272" s="311">
        <f t="shared" si="135"/>
        <v>0</v>
      </c>
      <c r="W272" s="311">
        <f t="shared" si="135"/>
        <v>0</v>
      </c>
      <c r="X272" s="311">
        <f t="shared" si="136"/>
        <v>0</v>
      </c>
      <c r="Y272" s="311">
        <f t="shared" si="136"/>
        <v>0</v>
      </c>
      <c r="Z272" s="311">
        <f t="shared" si="136"/>
        <v>0</v>
      </c>
      <c r="AA272" s="311">
        <f t="shared" si="136"/>
        <v>0</v>
      </c>
      <c r="AB272" s="311">
        <f t="shared" si="136"/>
        <v>0</v>
      </c>
      <c r="AC272" s="311">
        <f t="shared" si="136"/>
        <v>0</v>
      </c>
      <c r="AD272" s="311">
        <f t="shared" si="136"/>
        <v>0</v>
      </c>
      <c r="AE272" s="311">
        <f t="shared" si="136"/>
        <v>0</v>
      </c>
      <c r="AF272" s="311">
        <f t="shared" si="136"/>
        <v>0</v>
      </c>
      <c r="AG272" s="311" t="str">
        <f t="shared" si="136"/>
        <v/>
      </c>
      <c r="AH272" s="311" t="str">
        <f t="shared" si="137"/>
        <v/>
      </c>
      <c r="AI272" s="311" t="str">
        <f t="shared" si="137"/>
        <v/>
      </c>
      <c r="AJ272" s="311" t="str">
        <f t="shared" si="137"/>
        <v/>
      </c>
      <c r="AK272" s="311" t="str">
        <f t="shared" si="137"/>
        <v/>
      </c>
      <c r="AL272" s="311" t="str">
        <f t="shared" si="137"/>
        <v/>
      </c>
      <c r="AM272" s="311" t="str">
        <f t="shared" si="137"/>
        <v/>
      </c>
      <c r="AN272" s="311" t="str">
        <f t="shared" si="137"/>
        <v/>
      </c>
      <c r="AO272" s="311" t="str">
        <f t="shared" si="137"/>
        <v/>
      </c>
      <c r="AP272" s="311" t="str">
        <f t="shared" si="137"/>
        <v/>
      </c>
      <c r="AQ272" s="311" t="str">
        <f t="shared" si="137"/>
        <v/>
      </c>
      <c r="AR272" s="311" t="str">
        <f t="shared" si="138"/>
        <v/>
      </c>
      <c r="AS272" s="311" t="str">
        <f t="shared" si="138"/>
        <v/>
      </c>
      <c r="AT272" s="311" t="str">
        <f t="shared" si="138"/>
        <v/>
      </c>
      <c r="AU272" s="311" t="str">
        <f t="shared" si="138"/>
        <v/>
      </c>
      <c r="AV272" s="311" t="str">
        <f t="shared" si="138"/>
        <v/>
      </c>
      <c r="AW272" s="311" t="str">
        <f t="shared" si="138"/>
        <v/>
      </c>
      <c r="AX272" s="311" t="str">
        <f t="shared" si="138"/>
        <v/>
      </c>
      <c r="AY272" s="311" t="str">
        <f t="shared" si="138"/>
        <v/>
      </c>
      <c r="AZ272" s="311" t="str">
        <f t="shared" si="138"/>
        <v/>
      </c>
      <c r="BA272" s="311" t="str">
        <f t="shared" si="138"/>
        <v/>
      </c>
      <c r="BB272" s="311" t="str">
        <f t="shared" si="139"/>
        <v/>
      </c>
      <c r="BC272" s="311" t="str">
        <f t="shared" si="139"/>
        <v/>
      </c>
      <c r="BD272" s="311" t="str">
        <f t="shared" si="139"/>
        <v/>
      </c>
      <c r="BE272" s="311" t="str">
        <f t="shared" si="139"/>
        <v/>
      </c>
      <c r="BF272" s="311" t="str">
        <f t="shared" si="139"/>
        <v/>
      </c>
      <c r="BG272" s="311" t="str">
        <f t="shared" si="139"/>
        <v/>
      </c>
      <c r="BH272" s="311" t="str">
        <f t="shared" si="139"/>
        <v/>
      </c>
      <c r="BI272" s="311" t="str">
        <f t="shared" si="139"/>
        <v/>
      </c>
      <c r="BJ272" s="311" t="str">
        <f t="shared" si="139"/>
        <v/>
      </c>
      <c r="BK272" s="311" t="str">
        <f t="shared" si="139"/>
        <v/>
      </c>
      <c r="BL272" s="311" t="str">
        <f t="shared" si="139"/>
        <v/>
      </c>
      <c r="BM272" s="311" t="str">
        <f t="shared" si="139"/>
        <v/>
      </c>
    </row>
    <row r="273" spans="1:65" s="253" customFormat="1">
      <c r="A273" s="457"/>
      <c r="B273" s="336">
        <f t="shared" si="127"/>
        <v>2053</v>
      </c>
      <c r="C273" s="339">
        <f t="shared" ca="1" si="126"/>
        <v>0</v>
      </c>
      <c r="D273" s="311">
        <f t="shared" si="134"/>
        <v>0</v>
      </c>
      <c r="E273" s="311">
        <f t="shared" si="134"/>
        <v>0</v>
      </c>
      <c r="F273" s="311">
        <f t="shared" si="134"/>
        <v>0</v>
      </c>
      <c r="G273" s="311">
        <f t="shared" si="134"/>
        <v>0</v>
      </c>
      <c r="H273" s="311">
        <f t="shared" si="134"/>
        <v>0</v>
      </c>
      <c r="I273" s="311">
        <f t="shared" si="134"/>
        <v>0</v>
      </c>
      <c r="J273" s="311">
        <f t="shared" si="134"/>
        <v>0</v>
      </c>
      <c r="K273" s="311">
        <f t="shared" si="134"/>
        <v>0</v>
      </c>
      <c r="L273" s="311">
        <f t="shared" si="134"/>
        <v>0</v>
      </c>
      <c r="M273" s="311">
        <f t="shared" si="134"/>
        <v>0</v>
      </c>
      <c r="N273" s="311">
        <f t="shared" si="135"/>
        <v>0</v>
      </c>
      <c r="O273" s="311">
        <f t="shared" si="135"/>
        <v>0</v>
      </c>
      <c r="P273" s="311">
        <f t="shared" si="135"/>
        <v>0</v>
      </c>
      <c r="Q273" s="311">
        <f t="shared" si="135"/>
        <v>0</v>
      </c>
      <c r="R273" s="311">
        <f t="shared" si="135"/>
        <v>0</v>
      </c>
      <c r="S273" s="311">
        <f t="shared" si="135"/>
        <v>0</v>
      </c>
      <c r="T273" s="311">
        <f t="shared" si="135"/>
        <v>0</v>
      </c>
      <c r="U273" s="311">
        <f t="shared" si="135"/>
        <v>0</v>
      </c>
      <c r="V273" s="311">
        <f t="shared" si="135"/>
        <v>0</v>
      </c>
      <c r="W273" s="311">
        <f t="shared" si="135"/>
        <v>0</v>
      </c>
      <c r="X273" s="311">
        <f t="shared" si="136"/>
        <v>0</v>
      </c>
      <c r="Y273" s="311">
        <f t="shared" si="136"/>
        <v>0</v>
      </c>
      <c r="Z273" s="311">
        <f t="shared" si="136"/>
        <v>0</v>
      </c>
      <c r="AA273" s="311">
        <f t="shared" si="136"/>
        <v>0</v>
      </c>
      <c r="AB273" s="311">
        <f t="shared" si="136"/>
        <v>0</v>
      </c>
      <c r="AC273" s="311">
        <f t="shared" si="136"/>
        <v>0</v>
      </c>
      <c r="AD273" s="311">
        <f t="shared" si="136"/>
        <v>0</v>
      </c>
      <c r="AE273" s="311">
        <f t="shared" si="136"/>
        <v>0</v>
      </c>
      <c r="AF273" s="311">
        <f t="shared" si="136"/>
        <v>0</v>
      </c>
      <c r="AG273" s="311">
        <f t="shared" si="136"/>
        <v>0</v>
      </c>
      <c r="AH273" s="311" t="str">
        <f t="shared" si="137"/>
        <v/>
      </c>
      <c r="AI273" s="311" t="str">
        <f t="shared" si="137"/>
        <v/>
      </c>
      <c r="AJ273" s="311" t="str">
        <f t="shared" si="137"/>
        <v/>
      </c>
      <c r="AK273" s="311" t="str">
        <f t="shared" si="137"/>
        <v/>
      </c>
      <c r="AL273" s="311" t="str">
        <f t="shared" si="137"/>
        <v/>
      </c>
      <c r="AM273" s="311" t="str">
        <f t="shared" si="137"/>
        <v/>
      </c>
      <c r="AN273" s="311" t="str">
        <f t="shared" si="137"/>
        <v/>
      </c>
      <c r="AO273" s="311" t="str">
        <f t="shared" si="137"/>
        <v/>
      </c>
      <c r="AP273" s="311" t="str">
        <f t="shared" si="137"/>
        <v/>
      </c>
      <c r="AQ273" s="311" t="str">
        <f t="shared" si="137"/>
        <v/>
      </c>
      <c r="AR273" s="311" t="str">
        <f t="shared" si="138"/>
        <v/>
      </c>
      <c r="AS273" s="311" t="str">
        <f t="shared" si="138"/>
        <v/>
      </c>
      <c r="AT273" s="311" t="str">
        <f t="shared" si="138"/>
        <v/>
      </c>
      <c r="AU273" s="311" t="str">
        <f t="shared" si="138"/>
        <v/>
      </c>
      <c r="AV273" s="311" t="str">
        <f t="shared" si="138"/>
        <v/>
      </c>
      <c r="AW273" s="311" t="str">
        <f t="shared" si="138"/>
        <v/>
      </c>
      <c r="AX273" s="311" t="str">
        <f t="shared" si="138"/>
        <v/>
      </c>
      <c r="AY273" s="311" t="str">
        <f t="shared" si="138"/>
        <v/>
      </c>
      <c r="AZ273" s="311" t="str">
        <f t="shared" si="138"/>
        <v/>
      </c>
      <c r="BA273" s="311" t="str">
        <f t="shared" si="138"/>
        <v/>
      </c>
      <c r="BB273" s="311" t="str">
        <f t="shared" si="139"/>
        <v/>
      </c>
      <c r="BC273" s="311" t="str">
        <f t="shared" si="139"/>
        <v/>
      </c>
      <c r="BD273" s="311" t="str">
        <f t="shared" si="139"/>
        <v/>
      </c>
      <c r="BE273" s="311" t="str">
        <f t="shared" si="139"/>
        <v/>
      </c>
      <c r="BF273" s="311" t="str">
        <f t="shared" si="139"/>
        <v/>
      </c>
      <c r="BG273" s="311" t="str">
        <f t="shared" si="139"/>
        <v/>
      </c>
      <c r="BH273" s="311" t="str">
        <f t="shared" si="139"/>
        <v/>
      </c>
      <c r="BI273" s="311" t="str">
        <f t="shared" si="139"/>
        <v/>
      </c>
      <c r="BJ273" s="311" t="str">
        <f t="shared" si="139"/>
        <v/>
      </c>
      <c r="BK273" s="311" t="str">
        <f t="shared" si="139"/>
        <v/>
      </c>
      <c r="BL273" s="311" t="str">
        <f t="shared" si="139"/>
        <v/>
      </c>
      <c r="BM273" s="311" t="str">
        <f t="shared" si="139"/>
        <v/>
      </c>
    </row>
    <row r="274" spans="1:65" s="253" customFormat="1">
      <c r="A274" s="457"/>
      <c r="B274" s="336">
        <f t="shared" si="127"/>
        <v>2054</v>
      </c>
      <c r="C274" s="339">
        <f t="shared" ca="1" si="126"/>
        <v>0</v>
      </c>
      <c r="D274" s="311" t="str">
        <f t="shared" ref="D274:M283" si="140">IF(D$242="","",IF($B274&gt;$B$18,"",IF(AND($B274&gt;=D$242,$B274-D$242&lt;$B$22),D$243/$B$22,"")))</f>
        <v/>
      </c>
      <c r="E274" s="311">
        <f t="shared" si="140"/>
        <v>0</v>
      </c>
      <c r="F274" s="311">
        <f t="shared" si="140"/>
        <v>0</v>
      </c>
      <c r="G274" s="311">
        <f t="shared" si="140"/>
        <v>0</v>
      </c>
      <c r="H274" s="311">
        <f t="shared" si="140"/>
        <v>0</v>
      </c>
      <c r="I274" s="311">
        <f t="shared" si="140"/>
        <v>0</v>
      </c>
      <c r="J274" s="311">
        <f t="shared" si="140"/>
        <v>0</v>
      </c>
      <c r="K274" s="311">
        <f t="shared" si="140"/>
        <v>0</v>
      </c>
      <c r="L274" s="311">
        <f t="shared" si="140"/>
        <v>0</v>
      </c>
      <c r="M274" s="311">
        <f t="shared" si="140"/>
        <v>0</v>
      </c>
      <c r="N274" s="311">
        <f t="shared" ref="N274:W283" si="141">IF(N$242="","",IF($B274&gt;$B$18,"",IF(AND($B274&gt;=N$242,$B274-N$242&lt;$B$22),N$243/$B$22,"")))</f>
        <v>0</v>
      </c>
      <c r="O274" s="311">
        <f t="shared" si="141"/>
        <v>0</v>
      </c>
      <c r="P274" s="311">
        <f t="shared" si="141"/>
        <v>0</v>
      </c>
      <c r="Q274" s="311">
        <f t="shared" si="141"/>
        <v>0</v>
      </c>
      <c r="R274" s="311">
        <f t="shared" si="141"/>
        <v>0</v>
      </c>
      <c r="S274" s="311">
        <f t="shared" si="141"/>
        <v>0</v>
      </c>
      <c r="T274" s="311">
        <f t="shared" si="141"/>
        <v>0</v>
      </c>
      <c r="U274" s="311">
        <f t="shared" si="141"/>
        <v>0</v>
      </c>
      <c r="V274" s="311">
        <f t="shared" si="141"/>
        <v>0</v>
      </c>
      <c r="W274" s="311">
        <f t="shared" si="141"/>
        <v>0</v>
      </c>
      <c r="X274" s="311">
        <f t="shared" ref="X274:AG283" si="142">IF(X$242="","",IF($B274&gt;$B$18,"",IF(AND($B274&gt;=X$242,$B274-X$242&lt;$B$22),X$243/$B$22,"")))</f>
        <v>0</v>
      </c>
      <c r="Y274" s="311">
        <f t="shared" si="142"/>
        <v>0</v>
      </c>
      <c r="Z274" s="311">
        <f t="shared" si="142"/>
        <v>0</v>
      </c>
      <c r="AA274" s="311">
        <f t="shared" si="142"/>
        <v>0</v>
      </c>
      <c r="AB274" s="311">
        <f t="shared" si="142"/>
        <v>0</v>
      </c>
      <c r="AC274" s="311">
        <f t="shared" si="142"/>
        <v>0</v>
      </c>
      <c r="AD274" s="311">
        <f t="shared" si="142"/>
        <v>0</v>
      </c>
      <c r="AE274" s="311">
        <f t="shared" si="142"/>
        <v>0</v>
      </c>
      <c r="AF274" s="311">
        <f t="shared" si="142"/>
        <v>0</v>
      </c>
      <c r="AG274" s="311">
        <f t="shared" si="142"/>
        <v>0</v>
      </c>
      <c r="AH274" s="311">
        <f t="shared" ref="AH274:AQ283" si="143">IF(AH$242="","",IF($B274&gt;$B$18,"",IF(AND($B274&gt;=AH$242,$B274-AH$242&lt;$B$22),AH$243/$B$22,"")))</f>
        <v>0</v>
      </c>
      <c r="AI274" s="311" t="str">
        <f t="shared" si="143"/>
        <v/>
      </c>
      <c r="AJ274" s="311" t="str">
        <f t="shared" si="143"/>
        <v/>
      </c>
      <c r="AK274" s="311" t="str">
        <f t="shared" si="143"/>
        <v/>
      </c>
      <c r="AL274" s="311" t="str">
        <f t="shared" si="143"/>
        <v/>
      </c>
      <c r="AM274" s="311" t="str">
        <f t="shared" si="143"/>
        <v/>
      </c>
      <c r="AN274" s="311" t="str">
        <f t="shared" si="143"/>
        <v/>
      </c>
      <c r="AO274" s="311" t="str">
        <f t="shared" si="143"/>
        <v/>
      </c>
      <c r="AP274" s="311" t="str">
        <f t="shared" si="143"/>
        <v/>
      </c>
      <c r="AQ274" s="311" t="str">
        <f t="shared" si="143"/>
        <v/>
      </c>
      <c r="AR274" s="311" t="str">
        <f t="shared" ref="AR274:BA283" si="144">IF(AR$242="","",IF($B274&gt;$B$18,"",IF(AND($B274&gt;=AR$242,$B274-AR$242&lt;$B$22),AR$243/$B$22,"")))</f>
        <v/>
      </c>
      <c r="AS274" s="311" t="str">
        <f t="shared" si="144"/>
        <v/>
      </c>
      <c r="AT274" s="311" t="str">
        <f t="shared" si="144"/>
        <v/>
      </c>
      <c r="AU274" s="311" t="str">
        <f t="shared" si="144"/>
        <v/>
      </c>
      <c r="AV274" s="311" t="str">
        <f t="shared" si="144"/>
        <v/>
      </c>
      <c r="AW274" s="311" t="str">
        <f t="shared" si="144"/>
        <v/>
      </c>
      <c r="AX274" s="311" t="str">
        <f t="shared" si="144"/>
        <v/>
      </c>
      <c r="AY274" s="311" t="str">
        <f t="shared" si="144"/>
        <v/>
      </c>
      <c r="AZ274" s="311" t="str">
        <f t="shared" si="144"/>
        <v/>
      </c>
      <c r="BA274" s="311" t="str">
        <f t="shared" si="144"/>
        <v/>
      </c>
      <c r="BB274" s="311" t="str">
        <f t="shared" ref="BB274:BM283" si="145">IF(BB$242="","",IF($B274&gt;$B$18,"",IF(AND($B274&gt;=BB$242,$B274-BB$242&lt;$B$22),BB$243/$B$22,"")))</f>
        <v/>
      </c>
      <c r="BC274" s="311" t="str">
        <f t="shared" si="145"/>
        <v/>
      </c>
      <c r="BD274" s="311" t="str">
        <f t="shared" si="145"/>
        <v/>
      </c>
      <c r="BE274" s="311" t="str">
        <f t="shared" si="145"/>
        <v/>
      </c>
      <c r="BF274" s="311" t="str">
        <f t="shared" si="145"/>
        <v/>
      </c>
      <c r="BG274" s="311" t="str">
        <f t="shared" si="145"/>
        <v/>
      </c>
      <c r="BH274" s="311" t="str">
        <f t="shared" si="145"/>
        <v/>
      </c>
      <c r="BI274" s="311" t="str">
        <f t="shared" si="145"/>
        <v/>
      </c>
      <c r="BJ274" s="311" t="str">
        <f t="shared" si="145"/>
        <v/>
      </c>
      <c r="BK274" s="311" t="str">
        <f t="shared" si="145"/>
        <v/>
      </c>
      <c r="BL274" s="311" t="str">
        <f t="shared" si="145"/>
        <v/>
      </c>
      <c r="BM274" s="311" t="str">
        <f t="shared" si="145"/>
        <v/>
      </c>
    </row>
    <row r="275" spans="1:65" s="253" customFormat="1">
      <c r="A275" s="457"/>
      <c r="B275" s="336">
        <f t="shared" si="127"/>
        <v>2055</v>
      </c>
      <c r="C275" s="339">
        <f t="shared" ca="1" si="126"/>
        <v>0</v>
      </c>
      <c r="D275" s="311" t="str">
        <f t="shared" si="140"/>
        <v/>
      </c>
      <c r="E275" s="311" t="str">
        <f t="shared" si="140"/>
        <v/>
      </c>
      <c r="F275" s="311">
        <f t="shared" si="140"/>
        <v>0</v>
      </c>
      <c r="G275" s="311">
        <f t="shared" si="140"/>
        <v>0</v>
      </c>
      <c r="H275" s="311">
        <f t="shared" si="140"/>
        <v>0</v>
      </c>
      <c r="I275" s="311">
        <f t="shared" si="140"/>
        <v>0</v>
      </c>
      <c r="J275" s="311">
        <f t="shared" si="140"/>
        <v>0</v>
      </c>
      <c r="K275" s="311">
        <f t="shared" si="140"/>
        <v>0</v>
      </c>
      <c r="L275" s="311">
        <f t="shared" si="140"/>
        <v>0</v>
      </c>
      <c r="M275" s="311">
        <f t="shared" si="140"/>
        <v>0</v>
      </c>
      <c r="N275" s="311">
        <f t="shared" si="141"/>
        <v>0</v>
      </c>
      <c r="O275" s="311">
        <f t="shared" si="141"/>
        <v>0</v>
      </c>
      <c r="P275" s="311">
        <f t="shared" si="141"/>
        <v>0</v>
      </c>
      <c r="Q275" s="311">
        <f t="shared" si="141"/>
        <v>0</v>
      </c>
      <c r="R275" s="311">
        <f t="shared" si="141"/>
        <v>0</v>
      </c>
      <c r="S275" s="311">
        <f t="shared" si="141"/>
        <v>0</v>
      </c>
      <c r="T275" s="311">
        <f t="shared" si="141"/>
        <v>0</v>
      </c>
      <c r="U275" s="311">
        <f t="shared" si="141"/>
        <v>0</v>
      </c>
      <c r="V275" s="311">
        <f t="shared" si="141"/>
        <v>0</v>
      </c>
      <c r="W275" s="311">
        <f t="shared" si="141"/>
        <v>0</v>
      </c>
      <c r="X275" s="311">
        <f t="shared" si="142"/>
        <v>0</v>
      </c>
      <c r="Y275" s="311">
        <f t="shared" si="142"/>
        <v>0</v>
      </c>
      <c r="Z275" s="311">
        <f t="shared" si="142"/>
        <v>0</v>
      </c>
      <c r="AA275" s="311">
        <f t="shared" si="142"/>
        <v>0</v>
      </c>
      <c r="AB275" s="311">
        <f t="shared" si="142"/>
        <v>0</v>
      </c>
      <c r="AC275" s="311">
        <f t="shared" si="142"/>
        <v>0</v>
      </c>
      <c r="AD275" s="311">
        <f t="shared" si="142"/>
        <v>0</v>
      </c>
      <c r="AE275" s="311">
        <f t="shared" si="142"/>
        <v>0</v>
      </c>
      <c r="AF275" s="311">
        <f t="shared" si="142"/>
        <v>0</v>
      </c>
      <c r="AG275" s="311">
        <f t="shared" si="142"/>
        <v>0</v>
      </c>
      <c r="AH275" s="311">
        <f t="shared" si="143"/>
        <v>0</v>
      </c>
      <c r="AI275" s="311">
        <f t="shared" si="143"/>
        <v>0</v>
      </c>
      <c r="AJ275" s="311" t="str">
        <f t="shared" si="143"/>
        <v/>
      </c>
      <c r="AK275" s="311" t="str">
        <f t="shared" si="143"/>
        <v/>
      </c>
      <c r="AL275" s="311" t="str">
        <f t="shared" si="143"/>
        <v/>
      </c>
      <c r="AM275" s="311" t="str">
        <f t="shared" si="143"/>
        <v/>
      </c>
      <c r="AN275" s="311" t="str">
        <f t="shared" si="143"/>
        <v/>
      </c>
      <c r="AO275" s="311" t="str">
        <f t="shared" si="143"/>
        <v/>
      </c>
      <c r="AP275" s="311" t="str">
        <f t="shared" si="143"/>
        <v/>
      </c>
      <c r="AQ275" s="311" t="str">
        <f t="shared" si="143"/>
        <v/>
      </c>
      <c r="AR275" s="311" t="str">
        <f t="shared" si="144"/>
        <v/>
      </c>
      <c r="AS275" s="311" t="str">
        <f t="shared" si="144"/>
        <v/>
      </c>
      <c r="AT275" s="311" t="str">
        <f t="shared" si="144"/>
        <v/>
      </c>
      <c r="AU275" s="311" t="str">
        <f t="shared" si="144"/>
        <v/>
      </c>
      <c r="AV275" s="311" t="str">
        <f t="shared" si="144"/>
        <v/>
      </c>
      <c r="AW275" s="311" t="str">
        <f t="shared" si="144"/>
        <v/>
      </c>
      <c r="AX275" s="311" t="str">
        <f t="shared" si="144"/>
        <v/>
      </c>
      <c r="AY275" s="311" t="str">
        <f t="shared" si="144"/>
        <v/>
      </c>
      <c r="AZ275" s="311" t="str">
        <f t="shared" si="144"/>
        <v/>
      </c>
      <c r="BA275" s="311" t="str">
        <f t="shared" si="144"/>
        <v/>
      </c>
      <c r="BB275" s="311" t="str">
        <f t="shared" si="145"/>
        <v/>
      </c>
      <c r="BC275" s="311" t="str">
        <f t="shared" si="145"/>
        <v/>
      </c>
      <c r="BD275" s="311" t="str">
        <f t="shared" si="145"/>
        <v/>
      </c>
      <c r="BE275" s="311" t="str">
        <f t="shared" si="145"/>
        <v/>
      </c>
      <c r="BF275" s="311" t="str">
        <f t="shared" si="145"/>
        <v/>
      </c>
      <c r="BG275" s="311" t="str">
        <f t="shared" si="145"/>
        <v/>
      </c>
      <c r="BH275" s="311" t="str">
        <f t="shared" si="145"/>
        <v/>
      </c>
      <c r="BI275" s="311" t="str">
        <f t="shared" si="145"/>
        <v/>
      </c>
      <c r="BJ275" s="311" t="str">
        <f t="shared" si="145"/>
        <v/>
      </c>
      <c r="BK275" s="311" t="str">
        <f t="shared" si="145"/>
        <v/>
      </c>
      <c r="BL275" s="311" t="str">
        <f t="shared" si="145"/>
        <v/>
      </c>
      <c r="BM275" s="311" t="str">
        <f t="shared" si="145"/>
        <v/>
      </c>
    </row>
    <row r="276" spans="1:65" s="253" customFormat="1">
      <c r="A276" s="457"/>
      <c r="B276" s="336">
        <f t="shared" si="127"/>
        <v>2056</v>
      </c>
      <c r="C276" s="339">
        <f t="shared" ca="1" si="126"/>
        <v>0</v>
      </c>
      <c r="D276" s="311" t="str">
        <f t="shared" si="140"/>
        <v/>
      </c>
      <c r="E276" s="311" t="str">
        <f t="shared" si="140"/>
        <v/>
      </c>
      <c r="F276" s="311" t="str">
        <f t="shared" si="140"/>
        <v/>
      </c>
      <c r="G276" s="311">
        <f t="shared" si="140"/>
        <v>0</v>
      </c>
      <c r="H276" s="311">
        <f t="shared" si="140"/>
        <v>0</v>
      </c>
      <c r="I276" s="311">
        <f t="shared" si="140"/>
        <v>0</v>
      </c>
      <c r="J276" s="311">
        <f t="shared" si="140"/>
        <v>0</v>
      </c>
      <c r="K276" s="311">
        <f t="shared" si="140"/>
        <v>0</v>
      </c>
      <c r="L276" s="311">
        <f t="shared" si="140"/>
        <v>0</v>
      </c>
      <c r="M276" s="311">
        <f t="shared" si="140"/>
        <v>0</v>
      </c>
      <c r="N276" s="311">
        <f t="shared" si="141"/>
        <v>0</v>
      </c>
      <c r="O276" s="311">
        <f t="shared" si="141"/>
        <v>0</v>
      </c>
      <c r="P276" s="311">
        <f t="shared" si="141"/>
        <v>0</v>
      </c>
      <c r="Q276" s="311">
        <f t="shared" si="141"/>
        <v>0</v>
      </c>
      <c r="R276" s="311">
        <f t="shared" si="141"/>
        <v>0</v>
      </c>
      <c r="S276" s="311">
        <f t="shared" si="141"/>
        <v>0</v>
      </c>
      <c r="T276" s="311">
        <f t="shared" si="141"/>
        <v>0</v>
      </c>
      <c r="U276" s="311">
        <f t="shared" si="141"/>
        <v>0</v>
      </c>
      <c r="V276" s="311">
        <f t="shared" si="141"/>
        <v>0</v>
      </c>
      <c r="W276" s="311">
        <f t="shared" si="141"/>
        <v>0</v>
      </c>
      <c r="X276" s="311">
        <f t="shared" si="142"/>
        <v>0</v>
      </c>
      <c r="Y276" s="311">
        <f t="shared" si="142"/>
        <v>0</v>
      </c>
      <c r="Z276" s="311">
        <f t="shared" si="142"/>
        <v>0</v>
      </c>
      <c r="AA276" s="311">
        <f t="shared" si="142"/>
        <v>0</v>
      </c>
      <c r="AB276" s="311">
        <f t="shared" si="142"/>
        <v>0</v>
      </c>
      <c r="AC276" s="311">
        <f t="shared" si="142"/>
        <v>0</v>
      </c>
      <c r="AD276" s="311">
        <f t="shared" si="142"/>
        <v>0</v>
      </c>
      <c r="AE276" s="311">
        <f t="shared" si="142"/>
        <v>0</v>
      </c>
      <c r="AF276" s="311">
        <f t="shared" si="142"/>
        <v>0</v>
      </c>
      <c r="AG276" s="311">
        <f t="shared" si="142"/>
        <v>0</v>
      </c>
      <c r="AH276" s="311">
        <f t="shared" si="143"/>
        <v>0</v>
      </c>
      <c r="AI276" s="311">
        <f t="shared" si="143"/>
        <v>0</v>
      </c>
      <c r="AJ276" s="311">
        <f t="shared" si="143"/>
        <v>0</v>
      </c>
      <c r="AK276" s="311" t="str">
        <f t="shared" si="143"/>
        <v/>
      </c>
      <c r="AL276" s="311" t="str">
        <f t="shared" si="143"/>
        <v/>
      </c>
      <c r="AM276" s="311" t="str">
        <f t="shared" si="143"/>
        <v/>
      </c>
      <c r="AN276" s="311" t="str">
        <f t="shared" si="143"/>
        <v/>
      </c>
      <c r="AO276" s="311" t="str">
        <f t="shared" si="143"/>
        <v/>
      </c>
      <c r="AP276" s="311" t="str">
        <f t="shared" si="143"/>
        <v/>
      </c>
      <c r="AQ276" s="311" t="str">
        <f t="shared" si="143"/>
        <v/>
      </c>
      <c r="AR276" s="311" t="str">
        <f t="shared" si="144"/>
        <v/>
      </c>
      <c r="AS276" s="311" t="str">
        <f t="shared" si="144"/>
        <v/>
      </c>
      <c r="AT276" s="311" t="str">
        <f t="shared" si="144"/>
        <v/>
      </c>
      <c r="AU276" s="311" t="str">
        <f t="shared" si="144"/>
        <v/>
      </c>
      <c r="AV276" s="311" t="str">
        <f t="shared" si="144"/>
        <v/>
      </c>
      <c r="AW276" s="311" t="str">
        <f t="shared" si="144"/>
        <v/>
      </c>
      <c r="AX276" s="311" t="str">
        <f t="shared" si="144"/>
        <v/>
      </c>
      <c r="AY276" s="311" t="str">
        <f t="shared" si="144"/>
        <v/>
      </c>
      <c r="AZ276" s="311" t="str">
        <f t="shared" si="144"/>
        <v/>
      </c>
      <c r="BA276" s="311" t="str">
        <f t="shared" si="144"/>
        <v/>
      </c>
      <c r="BB276" s="311" t="str">
        <f t="shared" si="145"/>
        <v/>
      </c>
      <c r="BC276" s="311" t="str">
        <f t="shared" si="145"/>
        <v/>
      </c>
      <c r="BD276" s="311" t="str">
        <f t="shared" si="145"/>
        <v/>
      </c>
      <c r="BE276" s="311" t="str">
        <f t="shared" si="145"/>
        <v/>
      </c>
      <c r="BF276" s="311" t="str">
        <f t="shared" si="145"/>
        <v/>
      </c>
      <c r="BG276" s="311" t="str">
        <f t="shared" si="145"/>
        <v/>
      </c>
      <c r="BH276" s="311" t="str">
        <f t="shared" si="145"/>
        <v/>
      </c>
      <c r="BI276" s="311" t="str">
        <f t="shared" si="145"/>
        <v/>
      </c>
      <c r="BJ276" s="311" t="str">
        <f t="shared" si="145"/>
        <v/>
      </c>
      <c r="BK276" s="311" t="str">
        <f t="shared" si="145"/>
        <v/>
      </c>
      <c r="BL276" s="311" t="str">
        <f t="shared" si="145"/>
        <v/>
      </c>
      <c r="BM276" s="311" t="str">
        <f t="shared" si="145"/>
        <v/>
      </c>
    </row>
    <row r="277" spans="1:65" s="253" customFormat="1">
      <c r="A277" s="457"/>
      <c r="B277" s="336">
        <f t="shared" si="127"/>
        <v>2057</v>
      </c>
      <c r="C277" s="339">
        <f t="shared" ca="1" si="126"/>
        <v>0</v>
      </c>
      <c r="D277" s="311" t="str">
        <f t="shared" si="140"/>
        <v/>
      </c>
      <c r="E277" s="311" t="str">
        <f t="shared" si="140"/>
        <v/>
      </c>
      <c r="F277" s="311" t="str">
        <f t="shared" si="140"/>
        <v/>
      </c>
      <c r="G277" s="311" t="str">
        <f t="shared" si="140"/>
        <v/>
      </c>
      <c r="H277" s="311">
        <f t="shared" si="140"/>
        <v>0</v>
      </c>
      <c r="I277" s="311">
        <f t="shared" si="140"/>
        <v>0</v>
      </c>
      <c r="J277" s="311">
        <f t="shared" si="140"/>
        <v>0</v>
      </c>
      <c r="K277" s="311">
        <f t="shared" si="140"/>
        <v>0</v>
      </c>
      <c r="L277" s="311">
        <f t="shared" si="140"/>
        <v>0</v>
      </c>
      <c r="M277" s="311">
        <f t="shared" si="140"/>
        <v>0</v>
      </c>
      <c r="N277" s="311">
        <f t="shared" si="141"/>
        <v>0</v>
      </c>
      <c r="O277" s="311">
        <f t="shared" si="141"/>
        <v>0</v>
      </c>
      <c r="P277" s="311">
        <f t="shared" si="141"/>
        <v>0</v>
      </c>
      <c r="Q277" s="311">
        <f t="shared" si="141"/>
        <v>0</v>
      </c>
      <c r="R277" s="311">
        <f t="shared" si="141"/>
        <v>0</v>
      </c>
      <c r="S277" s="311">
        <f t="shared" si="141"/>
        <v>0</v>
      </c>
      <c r="T277" s="311">
        <f t="shared" si="141"/>
        <v>0</v>
      </c>
      <c r="U277" s="311">
        <f t="shared" si="141"/>
        <v>0</v>
      </c>
      <c r="V277" s="311">
        <f t="shared" si="141"/>
        <v>0</v>
      </c>
      <c r="W277" s="311">
        <f t="shared" si="141"/>
        <v>0</v>
      </c>
      <c r="X277" s="311">
        <f t="shared" si="142"/>
        <v>0</v>
      </c>
      <c r="Y277" s="311">
        <f t="shared" si="142"/>
        <v>0</v>
      </c>
      <c r="Z277" s="311">
        <f t="shared" si="142"/>
        <v>0</v>
      </c>
      <c r="AA277" s="311">
        <f t="shared" si="142"/>
        <v>0</v>
      </c>
      <c r="AB277" s="311">
        <f t="shared" si="142"/>
        <v>0</v>
      </c>
      <c r="AC277" s="311">
        <f t="shared" si="142"/>
        <v>0</v>
      </c>
      <c r="AD277" s="311">
        <f t="shared" si="142"/>
        <v>0</v>
      </c>
      <c r="AE277" s="311">
        <f t="shared" si="142"/>
        <v>0</v>
      </c>
      <c r="AF277" s="311">
        <f t="shared" si="142"/>
        <v>0</v>
      </c>
      <c r="AG277" s="311">
        <f t="shared" si="142"/>
        <v>0</v>
      </c>
      <c r="AH277" s="311">
        <f t="shared" si="143"/>
        <v>0</v>
      </c>
      <c r="AI277" s="311">
        <f t="shared" si="143"/>
        <v>0</v>
      </c>
      <c r="AJ277" s="311">
        <f t="shared" si="143"/>
        <v>0</v>
      </c>
      <c r="AK277" s="311">
        <f t="shared" si="143"/>
        <v>0</v>
      </c>
      <c r="AL277" s="311" t="str">
        <f t="shared" si="143"/>
        <v/>
      </c>
      <c r="AM277" s="311" t="str">
        <f t="shared" si="143"/>
        <v/>
      </c>
      <c r="AN277" s="311" t="str">
        <f t="shared" si="143"/>
        <v/>
      </c>
      <c r="AO277" s="311" t="str">
        <f t="shared" si="143"/>
        <v/>
      </c>
      <c r="AP277" s="311" t="str">
        <f t="shared" si="143"/>
        <v/>
      </c>
      <c r="AQ277" s="311" t="str">
        <f t="shared" si="143"/>
        <v/>
      </c>
      <c r="AR277" s="311" t="str">
        <f t="shared" si="144"/>
        <v/>
      </c>
      <c r="AS277" s="311" t="str">
        <f t="shared" si="144"/>
        <v/>
      </c>
      <c r="AT277" s="311" t="str">
        <f t="shared" si="144"/>
        <v/>
      </c>
      <c r="AU277" s="311" t="str">
        <f t="shared" si="144"/>
        <v/>
      </c>
      <c r="AV277" s="311" t="str">
        <f t="shared" si="144"/>
        <v/>
      </c>
      <c r="AW277" s="311" t="str">
        <f t="shared" si="144"/>
        <v/>
      </c>
      <c r="AX277" s="311" t="str">
        <f t="shared" si="144"/>
        <v/>
      </c>
      <c r="AY277" s="311" t="str">
        <f t="shared" si="144"/>
        <v/>
      </c>
      <c r="AZ277" s="311" t="str">
        <f t="shared" si="144"/>
        <v/>
      </c>
      <c r="BA277" s="311" t="str">
        <f t="shared" si="144"/>
        <v/>
      </c>
      <c r="BB277" s="311" t="str">
        <f t="shared" si="145"/>
        <v/>
      </c>
      <c r="BC277" s="311" t="str">
        <f t="shared" si="145"/>
        <v/>
      </c>
      <c r="BD277" s="311" t="str">
        <f t="shared" si="145"/>
        <v/>
      </c>
      <c r="BE277" s="311" t="str">
        <f t="shared" si="145"/>
        <v/>
      </c>
      <c r="BF277" s="311" t="str">
        <f t="shared" si="145"/>
        <v/>
      </c>
      <c r="BG277" s="311" t="str">
        <f t="shared" si="145"/>
        <v/>
      </c>
      <c r="BH277" s="311" t="str">
        <f t="shared" si="145"/>
        <v/>
      </c>
      <c r="BI277" s="311" t="str">
        <f t="shared" si="145"/>
        <v/>
      </c>
      <c r="BJ277" s="311" t="str">
        <f t="shared" si="145"/>
        <v/>
      </c>
      <c r="BK277" s="311" t="str">
        <f t="shared" si="145"/>
        <v/>
      </c>
      <c r="BL277" s="311" t="str">
        <f t="shared" si="145"/>
        <v/>
      </c>
      <c r="BM277" s="311" t="str">
        <f t="shared" si="145"/>
        <v/>
      </c>
    </row>
    <row r="278" spans="1:65" s="253" customFormat="1">
      <c r="A278" s="457"/>
      <c r="B278" s="336">
        <f t="shared" si="127"/>
        <v>2058</v>
      </c>
      <c r="C278" s="339">
        <f t="shared" ca="1" si="126"/>
        <v>0</v>
      </c>
      <c r="D278" s="311" t="str">
        <f t="shared" si="140"/>
        <v/>
      </c>
      <c r="E278" s="311" t="str">
        <f t="shared" si="140"/>
        <v/>
      </c>
      <c r="F278" s="311" t="str">
        <f t="shared" si="140"/>
        <v/>
      </c>
      <c r="G278" s="311" t="str">
        <f t="shared" si="140"/>
        <v/>
      </c>
      <c r="H278" s="311" t="str">
        <f t="shared" si="140"/>
        <v/>
      </c>
      <c r="I278" s="311">
        <f t="shared" si="140"/>
        <v>0</v>
      </c>
      <c r="J278" s="311">
        <f t="shared" si="140"/>
        <v>0</v>
      </c>
      <c r="K278" s="311">
        <f t="shared" si="140"/>
        <v>0</v>
      </c>
      <c r="L278" s="311">
        <f t="shared" si="140"/>
        <v>0</v>
      </c>
      <c r="M278" s="311">
        <f t="shared" si="140"/>
        <v>0</v>
      </c>
      <c r="N278" s="311">
        <f t="shared" si="141"/>
        <v>0</v>
      </c>
      <c r="O278" s="311">
        <f t="shared" si="141"/>
        <v>0</v>
      </c>
      <c r="P278" s="311">
        <f t="shared" si="141"/>
        <v>0</v>
      </c>
      <c r="Q278" s="311">
        <f t="shared" si="141"/>
        <v>0</v>
      </c>
      <c r="R278" s="311">
        <f t="shared" si="141"/>
        <v>0</v>
      </c>
      <c r="S278" s="311">
        <f t="shared" si="141"/>
        <v>0</v>
      </c>
      <c r="T278" s="311">
        <f t="shared" si="141"/>
        <v>0</v>
      </c>
      <c r="U278" s="311">
        <f t="shared" si="141"/>
        <v>0</v>
      </c>
      <c r="V278" s="311">
        <f t="shared" si="141"/>
        <v>0</v>
      </c>
      <c r="W278" s="311">
        <f t="shared" si="141"/>
        <v>0</v>
      </c>
      <c r="X278" s="311">
        <f t="shared" si="142"/>
        <v>0</v>
      </c>
      <c r="Y278" s="311">
        <f t="shared" si="142"/>
        <v>0</v>
      </c>
      <c r="Z278" s="311">
        <f t="shared" si="142"/>
        <v>0</v>
      </c>
      <c r="AA278" s="311">
        <f t="shared" si="142"/>
        <v>0</v>
      </c>
      <c r="AB278" s="311">
        <f t="shared" si="142"/>
        <v>0</v>
      </c>
      <c r="AC278" s="311">
        <f t="shared" si="142"/>
        <v>0</v>
      </c>
      <c r="AD278" s="311">
        <f t="shared" si="142"/>
        <v>0</v>
      </c>
      <c r="AE278" s="311">
        <f t="shared" si="142"/>
        <v>0</v>
      </c>
      <c r="AF278" s="311">
        <f t="shared" si="142"/>
        <v>0</v>
      </c>
      <c r="AG278" s="311">
        <f t="shared" si="142"/>
        <v>0</v>
      </c>
      <c r="AH278" s="311">
        <f t="shared" si="143"/>
        <v>0</v>
      </c>
      <c r="AI278" s="311">
        <f t="shared" si="143"/>
        <v>0</v>
      </c>
      <c r="AJ278" s="311">
        <f t="shared" si="143"/>
        <v>0</v>
      </c>
      <c r="AK278" s="311">
        <f t="shared" si="143"/>
        <v>0</v>
      </c>
      <c r="AL278" s="311">
        <f t="shared" si="143"/>
        <v>0</v>
      </c>
      <c r="AM278" s="311" t="str">
        <f t="shared" si="143"/>
        <v/>
      </c>
      <c r="AN278" s="311" t="str">
        <f t="shared" si="143"/>
        <v/>
      </c>
      <c r="AO278" s="311" t="str">
        <f t="shared" si="143"/>
        <v/>
      </c>
      <c r="AP278" s="311" t="str">
        <f t="shared" si="143"/>
        <v/>
      </c>
      <c r="AQ278" s="311" t="str">
        <f t="shared" si="143"/>
        <v/>
      </c>
      <c r="AR278" s="311" t="str">
        <f t="shared" si="144"/>
        <v/>
      </c>
      <c r="AS278" s="311" t="str">
        <f t="shared" si="144"/>
        <v/>
      </c>
      <c r="AT278" s="311" t="str">
        <f t="shared" si="144"/>
        <v/>
      </c>
      <c r="AU278" s="311" t="str">
        <f t="shared" si="144"/>
        <v/>
      </c>
      <c r="AV278" s="311" t="str">
        <f t="shared" si="144"/>
        <v/>
      </c>
      <c r="AW278" s="311" t="str">
        <f t="shared" si="144"/>
        <v/>
      </c>
      <c r="AX278" s="311" t="str">
        <f t="shared" si="144"/>
        <v/>
      </c>
      <c r="AY278" s="311" t="str">
        <f t="shared" si="144"/>
        <v/>
      </c>
      <c r="AZ278" s="311" t="str">
        <f t="shared" si="144"/>
        <v/>
      </c>
      <c r="BA278" s="311" t="str">
        <f t="shared" si="144"/>
        <v/>
      </c>
      <c r="BB278" s="311" t="str">
        <f t="shared" si="145"/>
        <v/>
      </c>
      <c r="BC278" s="311" t="str">
        <f t="shared" si="145"/>
        <v/>
      </c>
      <c r="BD278" s="311" t="str">
        <f t="shared" si="145"/>
        <v/>
      </c>
      <c r="BE278" s="311" t="str">
        <f t="shared" si="145"/>
        <v/>
      </c>
      <c r="BF278" s="311" t="str">
        <f t="shared" si="145"/>
        <v/>
      </c>
      <c r="BG278" s="311" t="str">
        <f t="shared" si="145"/>
        <v/>
      </c>
      <c r="BH278" s="311" t="str">
        <f t="shared" si="145"/>
        <v/>
      </c>
      <c r="BI278" s="311" t="str">
        <f t="shared" si="145"/>
        <v/>
      </c>
      <c r="BJ278" s="311" t="str">
        <f t="shared" si="145"/>
        <v/>
      </c>
      <c r="BK278" s="311" t="str">
        <f t="shared" si="145"/>
        <v/>
      </c>
      <c r="BL278" s="311" t="str">
        <f t="shared" si="145"/>
        <v/>
      </c>
      <c r="BM278" s="311" t="str">
        <f t="shared" si="145"/>
        <v/>
      </c>
    </row>
    <row r="279" spans="1:65" s="253" customFormat="1">
      <c r="A279" s="457"/>
      <c r="B279" s="336">
        <f t="shared" si="127"/>
        <v>2059</v>
      </c>
      <c r="C279" s="339">
        <f t="shared" ca="1" si="126"/>
        <v>0</v>
      </c>
      <c r="D279" s="311" t="str">
        <f t="shared" si="140"/>
        <v/>
      </c>
      <c r="E279" s="311" t="str">
        <f t="shared" si="140"/>
        <v/>
      </c>
      <c r="F279" s="311" t="str">
        <f t="shared" si="140"/>
        <v/>
      </c>
      <c r="G279" s="311" t="str">
        <f t="shared" si="140"/>
        <v/>
      </c>
      <c r="H279" s="311" t="str">
        <f t="shared" si="140"/>
        <v/>
      </c>
      <c r="I279" s="311" t="str">
        <f t="shared" si="140"/>
        <v/>
      </c>
      <c r="J279" s="311">
        <f t="shared" si="140"/>
        <v>0</v>
      </c>
      <c r="K279" s="311">
        <f t="shared" si="140"/>
        <v>0</v>
      </c>
      <c r="L279" s="311">
        <f t="shared" si="140"/>
        <v>0</v>
      </c>
      <c r="M279" s="311">
        <f t="shared" si="140"/>
        <v>0</v>
      </c>
      <c r="N279" s="311">
        <f t="shared" si="141"/>
        <v>0</v>
      </c>
      <c r="O279" s="311">
        <f t="shared" si="141"/>
        <v>0</v>
      </c>
      <c r="P279" s="311">
        <f t="shared" si="141"/>
        <v>0</v>
      </c>
      <c r="Q279" s="311">
        <f t="shared" si="141"/>
        <v>0</v>
      </c>
      <c r="R279" s="311">
        <f t="shared" si="141"/>
        <v>0</v>
      </c>
      <c r="S279" s="311">
        <f t="shared" si="141"/>
        <v>0</v>
      </c>
      <c r="T279" s="311">
        <f t="shared" si="141"/>
        <v>0</v>
      </c>
      <c r="U279" s="311">
        <f t="shared" si="141"/>
        <v>0</v>
      </c>
      <c r="V279" s="311">
        <f t="shared" si="141"/>
        <v>0</v>
      </c>
      <c r="W279" s="311">
        <f t="shared" si="141"/>
        <v>0</v>
      </c>
      <c r="X279" s="311">
        <f t="shared" si="142"/>
        <v>0</v>
      </c>
      <c r="Y279" s="311">
        <f t="shared" si="142"/>
        <v>0</v>
      </c>
      <c r="Z279" s="311">
        <f t="shared" si="142"/>
        <v>0</v>
      </c>
      <c r="AA279" s="311">
        <f t="shared" si="142"/>
        <v>0</v>
      </c>
      <c r="AB279" s="311">
        <f t="shared" si="142"/>
        <v>0</v>
      </c>
      <c r="AC279" s="311">
        <f t="shared" si="142"/>
        <v>0</v>
      </c>
      <c r="AD279" s="311">
        <f t="shared" si="142"/>
        <v>0</v>
      </c>
      <c r="AE279" s="311">
        <f t="shared" si="142"/>
        <v>0</v>
      </c>
      <c r="AF279" s="311">
        <f t="shared" si="142"/>
        <v>0</v>
      </c>
      <c r="AG279" s="311">
        <f t="shared" si="142"/>
        <v>0</v>
      </c>
      <c r="AH279" s="311">
        <f t="shared" si="143"/>
        <v>0</v>
      </c>
      <c r="AI279" s="311">
        <f t="shared" si="143"/>
        <v>0</v>
      </c>
      <c r="AJ279" s="311">
        <f t="shared" si="143"/>
        <v>0</v>
      </c>
      <c r="AK279" s="311">
        <f t="shared" si="143"/>
        <v>0</v>
      </c>
      <c r="AL279" s="311">
        <f t="shared" si="143"/>
        <v>0</v>
      </c>
      <c r="AM279" s="311">
        <f t="shared" si="143"/>
        <v>0</v>
      </c>
      <c r="AN279" s="311" t="str">
        <f t="shared" si="143"/>
        <v/>
      </c>
      <c r="AO279" s="311" t="str">
        <f t="shared" si="143"/>
        <v/>
      </c>
      <c r="AP279" s="311" t="str">
        <f t="shared" si="143"/>
        <v/>
      </c>
      <c r="AQ279" s="311" t="str">
        <f t="shared" si="143"/>
        <v/>
      </c>
      <c r="AR279" s="311" t="str">
        <f t="shared" si="144"/>
        <v/>
      </c>
      <c r="AS279" s="311" t="str">
        <f t="shared" si="144"/>
        <v/>
      </c>
      <c r="AT279" s="311" t="str">
        <f t="shared" si="144"/>
        <v/>
      </c>
      <c r="AU279" s="311" t="str">
        <f t="shared" si="144"/>
        <v/>
      </c>
      <c r="AV279" s="311" t="str">
        <f t="shared" si="144"/>
        <v/>
      </c>
      <c r="AW279" s="311" t="str">
        <f t="shared" si="144"/>
        <v/>
      </c>
      <c r="AX279" s="311" t="str">
        <f t="shared" si="144"/>
        <v/>
      </c>
      <c r="AY279" s="311" t="str">
        <f t="shared" si="144"/>
        <v/>
      </c>
      <c r="AZ279" s="311" t="str">
        <f t="shared" si="144"/>
        <v/>
      </c>
      <c r="BA279" s="311" t="str">
        <f t="shared" si="144"/>
        <v/>
      </c>
      <c r="BB279" s="311" t="str">
        <f t="shared" si="145"/>
        <v/>
      </c>
      <c r="BC279" s="311" t="str">
        <f t="shared" si="145"/>
        <v/>
      </c>
      <c r="BD279" s="311" t="str">
        <f t="shared" si="145"/>
        <v/>
      </c>
      <c r="BE279" s="311" t="str">
        <f t="shared" si="145"/>
        <v/>
      </c>
      <c r="BF279" s="311" t="str">
        <f t="shared" si="145"/>
        <v/>
      </c>
      <c r="BG279" s="311" t="str">
        <f t="shared" si="145"/>
        <v/>
      </c>
      <c r="BH279" s="311" t="str">
        <f t="shared" si="145"/>
        <v/>
      </c>
      <c r="BI279" s="311" t="str">
        <f t="shared" si="145"/>
        <v/>
      </c>
      <c r="BJ279" s="311" t="str">
        <f t="shared" si="145"/>
        <v/>
      </c>
      <c r="BK279" s="311" t="str">
        <f t="shared" si="145"/>
        <v/>
      </c>
      <c r="BL279" s="311" t="str">
        <f t="shared" si="145"/>
        <v/>
      </c>
      <c r="BM279" s="311" t="str">
        <f t="shared" si="145"/>
        <v/>
      </c>
    </row>
    <row r="280" spans="1:65" s="253" customFormat="1">
      <c r="A280" s="457"/>
      <c r="B280" s="336">
        <f t="shared" si="127"/>
        <v>2060</v>
      </c>
      <c r="C280" s="339">
        <f t="shared" ca="1" si="126"/>
        <v>0</v>
      </c>
      <c r="D280" s="311" t="str">
        <f t="shared" si="140"/>
        <v/>
      </c>
      <c r="E280" s="311" t="str">
        <f t="shared" si="140"/>
        <v/>
      </c>
      <c r="F280" s="311" t="str">
        <f t="shared" si="140"/>
        <v/>
      </c>
      <c r="G280" s="311" t="str">
        <f t="shared" si="140"/>
        <v/>
      </c>
      <c r="H280" s="311" t="str">
        <f t="shared" si="140"/>
        <v/>
      </c>
      <c r="I280" s="311" t="str">
        <f t="shared" si="140"/>
        <v/>
      </c>
      <c r="J280" s="311" t="str">
        <f t="shared" si="140"/>
        <v/>
      </c>
      <c r="K280" s="311">
        <f t="shared" si="140"/>
        <v>0</v>
      </c>
      <c r="L280" s="311">
        <f t="shared" si="140"/>
        <v>0</v>
      </c>
      <c r="M280" s="311">
        <f t="shared" si="140"/>
        <v>0</v>
      </c>
      <c r="N280" s="311">
        <f t="shared" si="141"/>
        <v>0</v>
      </c>
      <c r="O280" s="311">
        <f t="shared" si="141"/>
        <v>0</v>
      </c>
      <c r="P280" s="311">
        <f t="shared" si="141"/>
        <v>0</v>
      </c>
      <c r="Q280" s="311">
        <f t="shared" si="141"/>
        <v>0</v>
      </c>
      <c r="R280" s="311">
        <f t="shared" si="141"/>
        <v>0</v>
      </c>
      <c r="S280" s="311">
        <f t="shared" si="141"/>
        <v>0</v>
      </c>
      <c r="T280" s="311">
        <f t="shared" si="141"/>
        <v>0</v>
      </c>
      <c r="U280" s="311">
        <f t="shared" si="141"/>
        <v>0</v>
      </c>
      <c r="V280" s="311">
        <f t="shared" si="141"/>
        <v>0</v>
      </c>
      <c r="W280" s="311">
        <f t="shared" si="141"/>
        <v>0</v>
      </c>
      <c r="X280" s="311">
        <f t="shared" si="142"/>
        <v>0</v>
      </c>
      <c r="Y280" s="311">
        <f t="shared" si="142"/>
        <v>0</v>
      </c>
      <c r="Z280" s="311">
        <f t="shared" si="142"/>
        <v>0</v>
      </c>
      <c r="AA280" s="311">
        <f t="shared" si="142"/>
        <v>0</v>
      </c>
      <c r="AB280" s="311">
        <f t="shared" si="142"/>
        <v>0</v>
      </c>
      <c r="AC280" s="311">
        <f t="shared" si="142"/>
        <v>0</v>
      </c>
      <c r="AD280" s="311">
        <f t="shared" si="142"/>
        <v>0</v>
      </c>
      <c r="AE280" s="311">
        <f t="shared" si="142"/>
        <v>0</v>
      </c>
      <c r="AF280" s="311">
        <f t="shared" si="142"/>
        <v>0</v>
      </c>
      <c r="AG280" s="311">
        <f t="shared" si="142"/>
        <v>0</v>
      </c>
      <c r="AH280" s="311">
        <f t="shared" si="143"/>
        <v>0</v>
      </c>
      <c r="AI280" s="311">
        <f t="shared" si="143"/>
        <v>0</v>
      </c>
      <c r="AJ280" s="311">
        <f t="shared" si="143"/>
        <v>0</v>
      </c>
      <c r="AK280" s="311">
        <f t="shared" si="143"/>
        <v>0</v>
      </c>
      <c r="AL280" s="311">
        <f t="shared" si="143"/>
        <v>0</v>
      </c>
      <c r="AM280" s="311">
        <f t="shared" si="143"/>
        <v>0</v>
      </c>
      <c r="AN280" s="311">
        <f t="shared" si="143"/>
        <v>0</v>
      </c>
      <c r="AO280" s="311" t="str">
        <f t="shared" si="143"/>
        <v/>
      </c>
      <c r="AP280" s="311" t="str">
        <f t="shared" si="143"/>
        <v/>
      </c>
      <c r="AQ280" s="311" t="str">
        <f t="shared" si="143"/>
        <v/>
      </c>
      <c r="AR280" s="311" t="str">
        <f t="shared" si="144"/>
        <v/>
      </c>
      <c r="AS280" s="311" t="str">
        <f t="shared" si="144"/>
        <v/>
      </c>
      <c r="AT280" s="311" t="str">
        <f t="shared" si="144"/>
        <v/>
      </c>
      <c r="AU280" s="311" t="str">
        <f t="shared" si="144"/>
        <v/>
      </c>
      <c r="AV280" s="311" t="str">
        <f t="shared" si="144"/>
        <v/>
      </c>
      <c r="AW280" s="311" t="str">
        <f t="shared" si="144"/>
        <v/>
      </c>
      <c r="AX280" s="311" t="str">
        <f t="shared" si="144"/>
        <v/>
      </c>
      <c r="AY280" s="311" t="str">
        <f t="shared" si="144"/>
        <v/>
      </c>
      <c r="AZ280" s="311" t="str">
        <f t="shared" si="144"/>
        <v/>
      </c>
      <c r="BA280" s="311" t="str">
        <f t="shared" si="144"/>
        <v/>
      </c>
      <c r="BB280" s="311" t="str">
        <f t="shared" si="145"/>
        <v/>
      </c>
      <c r="BC280" s="311" t="str">
        <f t="shared" si="145"/>
        <v/>
      </c>
      <c r="BD280" s="311" t="str">
        <f t="shared" si="145"/>
        <v/>
      </c>
      <c r="BE280" s="311" t="str">
        <f t="shared" si="145"/>
        <v/>
      </c>
      <c r="BF280" s="311" t="str">
        <f t="shared" si="145"/>
        <v/>
      </c>
      <c r="BG280" s="311" t="str">
        <f t="shared" si="145"/>
        <v/>
      </c>
      <c r="BH280" s="311" t="str">
        <f t="shared" si="145"/>
        <v/>
      </c>
      <c r="BI280" s="311" t="str">
        <f t="shared" si="145"/>
        <v/>
      </c>
      <c r="BJ280" s="311" t="str">
        <f t="shared" si="145"/>
        <v/>
      </c>
      <c r="BK280" s="311" t="str">
        <f t="shared" si="145"/>
        <v/>
      </c>
      <c r="BL280" s="311" t="str">
        <f t="shared" si="145"/>
        <v/>
      </c>
      <c r="BM280" s="311" t="str">
        <f t="shared" si="145"/>
        <v/>
      </c>
    </row>
    <row r="281" spans="1:65" s="253" customFormat="1">
      <c r="A281" s="457"/>
      <c r="B281" s="336">
        <f t="shared" si="127"/>
        <v>2061</v>
      </c>
      <c r="C281" s="339">
        <f t="shared" ca="1" si="126"/>
        <v>0</v>
      </c>
      <c r="D281" s="311" t="str">
        <f t="shared" si="140"/>
        <v/>
      </c>
      <c r="E281" s="311" t="str">
        <f t="shared" si="140"/>
        <v/>
      </c>
      <c r="F281" s="311" t="str">
        <f t="shared" si="140"/>
        <v/>
      </c>
      <c r="G281" s="311" t="str">
        <f t="shared" si="140"/>
        <v/>
      </c>
      <c r="H281" s="311" t="str">
        <f t="shared" si="140"/>
        <v/>
      </c>
      <c r="I281" s="311" t="str">
        <f t="shared" si="140"/>
        <v/>
      </c>
      <c r="J281" s="311" t="str">
        <f t="shared" si="140"/>
        <v/>
      </c>
      <c r="K281" s="311" t="str">
        <f t="shared" si="140"/>
        <v/>
      </c>
      <c r="L281" s="311">
        <f t="shared" si="140"/>
        <v>0</v>
      </c>
      <c r="M281" s="311">
        <f t="shared" si="140"/>
        <v>0</v>
      </c>
      <c r="N281" s="311">
        <f t="shared" si="141"/>
        <v>0</v>
      </c>
      <c r="O281" s="311">
        <f t="shared" si="141"/>
        <v>0</v>
      </c>
      <c r="P281" s="311">
        <f t="shared" si="141"/>
        <v>0</v>
      </c>
      <c r="Q281" s="311">
        <f t="shared" si="141"/>
        <v>0</v>
      </c>
      <c r="R281" s="311">
        <f t="shared" si="141"/>
        <v>0</v>
      </c>
      <c r="S281" s="311">
        <f t="shared" si="141"/>
        <v>0</v>
      </c>
      <c r="T281" s="311">
        <f t="shared" si="141"/>
        <v>0</v>
      </c>
      <c r="U281" s="311">
        <f t="shared" si="141"/>
        <v>0</v>
      </c>
      <c r="V281" s="311">
        <f t="shared" si="141"/>
        <v>0</v>
      </c>
      <c r="W281" s="311">
        <f t="shared" si="141"/>
        <v>0</v>
      </c>
      <c r="X281" s="311">
        <f t="shared" si="142"/>
        <v>0</v>
      </c>
      <c r="Y281" s="311">
        <f t="shared" si="142"/>
        <v>0</v>
      </c>
      <c r="Z281" s="311">
        <f t="shared" si="142"/>
        <v>0</v>
      </c>
      <c r="AA281" s="311">
        <f t="shared" si="142"/>
        <v>0</v>
      </c>
      <c r="AB281" s="311">
        <f t="shared" si="142"/>
        <v>0</v>
      </c>
      <c r="AC281" s="311">
        <f t="shared" si="142"/>
        <v>0</v>
      </c>
      <c r="AD281" s="311">
        <f t="shared" si="142"/>
        <v>0</v>
      </c>
      <c r="AE281" s="311">
        <f t="shared" si="142"/>
        <v>0</v>
      </c>
      <c r="AF281" s="311">
        <f t="shared" si="142"/>
        <v>0</v>
      </c>
      <c r="AG281" s="311">
        <f t="shared" si="142"/>
        <v>0</v>
      </c>
      <c r="AH281" s="311">
        <f t="shared" si="143"/>
        <v>0</v>
      </c>
      <c r="AI281" s="311">
        <f t="shared" si="143"/>
        <v>0</v>
      </c>
      <c r="AJ281" s="311">
        <f t="shared" si="143"/>
        <v>0</v>
      </c>
      <c r="AK281" s="311">
        <f t="shared" si="143"/>
        <v>0</v>
      </c>
      <c r="AL281" s="311">
        <f t="shared" si="143"/>
        <v>0</v>
      </c>
      <c r="AM281" s="311">
        <f t="shared" si="143"/>
        <v>0</v>
      </c>
      <c r="AN281" s="311">
        <f t="shared" si="143"/>
        <v>0</v>
      </c>
      <c r="AO281" s="311">
        <f t="shared" si="143"/>
        <v>0</v>
      </c>
      <c r="AP281" s="311" t="str">
        <f t="shared" si="143"/>
        <v/>
      </c>
      <c r="AQ281" s="311" t="str">
        <f t="shared" si="143"/>
        <v/>
      </c>
      <c r="AR281" s="311" t="str">
        <f t="shared" si="144"/>
        <v/>
      </c>
      <c r="AS281" s="311" t="str">
        <f t="shared" si="144"/>
        <v/>
      </c>
      <c r="AT281" s="311" t="str">
        <f t="shared" si="144"/>
        <v/>
      </c>
      <c r="AU281" s="311" t="str">
        <f t="shared" si="144"/>
        <v/>
      </c>
      <c r="AV281" s="311" t="str">
        <f t="shared" si="144"/>
        <v/>
      </c>
      <c r="AW281" s="311" t="str">
        <f t="shared" si="144"/>
        <v/>
      </c>
      <c r="AX281" s="311" t="str">
        <f t="shared" si="144"/>
        <v/>
      </c>
      <c r="AY281" s="311" t="str">
        <f t="shared" si="144"/>
        <v/>
      </c>
      <c r="AZ281" s="311" t="str">
        <f t="shared" si="144"/>
        <v/>
      </c>
      <c r="BA281" s="311" t="str">
        <f t="shared" si="144"/>
        <v/>
      </c>
      <c r="BB281" s="311" t="str">
        <f t="shared" si="145"/>
        <v/>
      </c>
      <c r="BC281" s="311" t="str">
        <f t="shared" si="145"/>
        <v/>
      </c>
      <c r="BD281" s="311" t="str">
        <f t="shared" si="145"/>
        <v/>
      </c>
      <c r="BE281" s="311" t="str">
        <f t="shared" si="145"/>
        <v/>
      </c>
      <c r="BF281" s="311" t="str">
        <f t="shared" si="145"/>
        <v/>
      </c>
      <c r="BG281" s="311" t="str">
        <f t="shared" si="145"/>
        <v/>
      </c>
      <c r="BH281" s="311" t="str">
        <f t="shared" si="145"/>
        <v/>
      </c>
      <c r="BI281" s="311" t="str">
        <f t="shared" si="145"/>
        <v/>
      </c>
      <c r="BJ281" s="311" t="str">
        <f t="shared" si="145"/>
        <v/>
      </c>
      <c r="BK281" s="311" t="str">
        <f t="shared" si="145"/>
        <v/>
      </c>
      <c r="BL281" s="311" t="str">
        <f t="shared" si="145"/>
        <v/>
      </c>
      <c r="BM281" s="311" t="str">
        <f t="shared" si="145"/>
        <v/>
      </c>
    </row>
    <row r="282" spans="1:65" s="253" customFormat="1">
      <c r="A282" s="457"/>
      <c r="B282" s="336">
        <f t="shared" si="127"/>
        <v>2062</v>
      </c>
      <c r="C282" s="339">
        <f t="shared" ca="1" si="126"/>
        <v>0</v>
      </c>
      <c r="D282" s="311" t="str">
        <f t="shared" si="140"/>
        <v/>
      </c>
      <c r="E282" s="311" t="str">
        <f t="shared" si="140"/>
        <v/>
      </c>
      <c r="F282" s="311" t="str">
        <f t="shared" si="140"/>
        <v/>
      </c>
      <c r="G282" s="311" t="str">
        <f t="shared" si="140"/>
        <v/>
      </c>
      <c r="H282" s="311" t="str">
        <f t="shared" si="140"/>
        <v/>
      </c>
      <c r="I282" s="311" t="str">
        <f t="shared" si="140"/>
        <v/>
      </c>
      <c r="J282" s="311" t="str">
        <f t="shared" si="140"/>
        <v/>
      </c>
      <c r="K282" s="311" t="str">
        <f t="shared" si="140"/>
        <v/>
      </c>
      <c r="L282" s="311" t="str">
        <f t="shared" si="140"/>
        <v/>
      </c>
      <c r="M282" s="311">
        <f t="shared" si="140"/>
        <v>0</v>
      </c>
      <c r="N282" s="311">
        <f t="shared" si="141"/>
        <v>0</v>
      </c>
      <c r="O282" s="311">
        <f t="shared" si="141"/>
        <v>0</v>
      </c>
      <c r="P282" s="311">
        <f t="shared" si="141"/>
        <v>0</v>
      </c>
      <c r="Q282" s="311">
        <f t="shared" si="141"/>
        <v>0</v>
      </c>
      <c r="R282" s="311">
        <f t="shared" si="141"/>
        <v>0</v>
      </c>
      <c r="S282" s="311">
        <f t="shared" si="141"/>
        <v>0</v>
      </c>
      <c r="T282" s="311">
        <f t="shared" si="141"/>
        <v>0</v>
      </c>
      <c r="U282" s="311">
        <f t="shared" si="141"/>
        <v>0</v>
      </c>
      <c r="V282" s="311">
        <f t="shared" si="141"/>
        <v>0</v>
      </c>
      <c r="W282" s="311">
        <f t="shared" si="141"/>
        <v>0</v>
      </c>
      <c r="X282" s="311">
        <f t="shared" si="142"/>
        <v>0</v>
      </c>
      <c r="Y282" s="311">
        <f t="shared" si="142"/>
        <v>0</v>
      </c>
      <c r="Z282" s="311">
        <f t="shared" si="142"/>
        <v>0</v>
      </c>
      <c r="AA282" s="311">
        <f t="shared" si="142"/>
        <v>0</v>
      </c>
      <c r="AB282" s="311">
        <f t="shared" si="142"/>
        <v>0</v>
      </c>
      <c r="AC282" s="311">
        <f t="shared" si="142"/>
        <v>0</v>
      </c>
      <c r="AD282" s="311">
        <f t="shared" si="142"/>
        <v>0</v>
      </c>
      <c r="AE282" s="311">
        <f t="shared" si="142"/>
        <v>0</v>
      </c>
      <c r="AF282" s="311">
        <f t="shared" si="142"/>
        <v>0</v>
      </c>
      <c r="AG282" s="311">
        <f t="shared" si="142"/>
        <v>0</v>
      </c>
      <c r="AH282" s="311">
        <f t="shared" si="143"/>
        <v>0</v>
      </c>
      <c r="AI282" s="311">
        <f t="shared" si="143"/>
        <v>0</v>
      </c>
      <c r="AJ282" s="311">
        <f t="shared" si="143"/>
        <v>0</v>
      </c>
      <c r="AK282" s="311">
        <f t="shared" si="143"/>
        <v>0</v>
      </c>
      <c r="AL282" s="311">
        <f t="shared" si="143"/>
        <v>0</v>
      </c>
      <c r="AM282" s="311">
        <f t="shared" si="143"/>
        <v>0</v>
      </c>
      <c r="AN282" s="311">
        <f t="shared" si="143"/>
        <v>0</v>
      </c>
      <c r="AO282" s="311">
        <f t="shared" si="143"/>
        <v>0</v>
      </c>
      <c r="AP282" s="311">
        <f t="shared" si="143"/>
        <v>0</v>
      </c>
      <c r="AQ282" s="311" t="str">
        <f t="shared" si="143"/>
        <v/>
      </c>
      <c r="AR282" s="311" t="str">
        <f t="shared" si="144"/>
        <v/>
      </c>
      <c r="AS282" s="311" t="str">
        <f t="shared" si="144"/>
        <v/>
      </c>
      <c r="AT282" s="311" t="str">
        <f t="shared" si="144"/>
        <v/>
      </c>
      <c r="AU282" s="311" t="str">
        <f t="shared" si="144"/>
        <v/>
      </c>
      <c r="AV282" s="311" t="str">
        <f t="shared" si="144"/>
        <v/>
      </c>
      <c r="AW282" s="311" t="str">
        <f t="shared" si="144"/>
        <v/>
      </c>
      <c r="AX282" s="311" t="str">
        <f t="shared" si="144"/>
        <v/>
      </c>
      <c r="AY282" s="311" t="str">
        <f t="shared" si="144"/>
        <v/>
      </c>
      <c r="AZ282" s="311" t="str">
        <f t="shared" si="144"/>
        <v/>
      </c>
      <c r="BA282" s="311" t="str">
        <f t="shared" si="144"/>
        <v/>
      </c>
      <c r="BB282" s="311" t="str">
        <f t="shared" si="145"/>
        <v/>
      </c>
      <c r="BC282" s="311" t="str">
        <f t="shared" si="145"/>
        <v/>
      </c>
      <c r="BD282" s="311" t="str">
        <f t="shared" si="145"/>
        <v/>
      </c>
      <c r="BE282" s="311" t="str">
        <f t="shared" si="145"/>
        <v/>
      </c>
      <c r="BF282" s="311" t="str">
        <f t="shared" si="145"/>
        <v/>
      </c>
      <c r="BG282" s="311" t="str">
        <f t="shared" si="145"/>
        <v/>
      </c>
      <c r="BH282" s="311" t="str">
        <f t="shared" si="145"/>
        <v/>
      </c>
      <c r="BI282" s="311" t="str">
        <f t="shared" si="145"/>
        <v/>
      </c>
      <c r="BJ282" s="311" t="str">
        <f t="shared" si="145"/>
        <v/>
      </c>
      <c r="BK282" s="311" t="str">
        <f t="shared" si="145"/>
        <v/>
      </c>
      <c r="BL282" s="311" t="str">
        <f t="shared" si="145"/>
        <v/>
      </c>
      <c r="BM282" s="311" t="str">
        <f t="shared" si="145"/>
        <v/>
      </c>
    </row>
    <row r="283" spans="1:65" s="253" customFormat="1">
      <c r="A283" s="457"/>
      <c r="B283" s="336">
        <f t="shared" si="127"/>
        <v>2063</v>
      </c>
      <c r="C283" s="339">
        <f t="shared" ca="1" si="126"/>
        <v>0</v>
      </c>
      <c r="D283" s="311" t="str">
        <f t="shared" si="140"/>
        <v/>
      </c>
      <c r="E283" s="311" t="str">
        <f t="shared" si="140"/>
        <v/>
      </c>
      <c r="F283" s="311" t="str">
        <f t="shared" si="140"/>
        <v/>
      </c>
      <c r="G283" s="311" t="str">
        <f t="shared" si="140"/>
        <v/>
      </c>
      <c r="H283" s="311" t="str">
        <f t="shared" si="140"/>
        <v/>
      </c>
      <c r="I283" s="311" t="str">
        <f t="shared" si="140"/>
        <v/>
      </c>
      <c r="J283" s="311" t="str">
        <f t="shared" si="140"/>
        <v/>
      </c>
      <c r="K283" s="311" t="str">
        <f t="shared" si="140"/>
        <v/>
      </c>
      <c r="L283" s="311" t="str">
        <f t="shared" si="140"/>
        <v/>
      </c>
      <c r="M283" s="311" t="str">
        <f t="shared" si="140"/>
        <v/>
      </c>
      <c r="N283" s="311">
        <f t="shared" si="141"/>
        <v>0</v>
      </c>
      <c r="O283" s="311">
        <f t="shared" si="141"/>
        <v>0</v>
      </c>
      <c r="P283" s="311">
        <f t="shared" si="141"/>
        <v>0</v>
      </c>
      <c r="Q283" s="311">
        <f t="shared" si="141"/>
        <v>0</v>
      </c>
      <c r="R283" s="311">
        <f t="shared" si="141"/>
        <v>0</v>
      </c>
      <c r="S283" s="311">
        <f t="shared" si="141"/>
        <v>0</v>
      </c>
      <c r="T283" s="311">
        <f t="shared" si="141"/>
        <v>0</v>
      </c>
      <c r="U283" s="311">
        <f t="shared" si="141"/>
        <v>0</v>
      </c>
      <c r="V283" s="311">
        <f t="shared" si="141"/>
        <v>0</v>
      </c>
      <c r="W283" s="311">
        <f t="shared" si="141"/>
        <v>0</v>
      </c>
      <c r="X283" s="311">
        <f t="shared" si="142"/>
        <v>0</v>
      </c>
      <c r="Y283" s="311">
        <f t="shared" si="142"/>
        <v>0</v>
      </c>
      <c r="Z283" s="311">
        <f t="shared" si="142"/>
        <v>0</v>
      </c>
      <c r="AA283" s="311">
        <f t="shared" si="142"/>
        <v>0</v>
      </c>
      <c r="AB283" s="311">
        <f t="shared" si="142"/>
        <v>0</v>
      </c>
      <c r="AC283" s="311">
        <f t="shared" si="142"/>
        <v>0</v>
      </c>
      <c r="AD283" s="311">
        <f t="shared" si="142"/>
        <v>0</v>
      </c>
      <c r="AE283" s="311">
        <f t="shared" si="142"/>
        <v>0</v>
      </c>
      <c r="AF283" s="311">
        <f t="shared" si="142"/>
        <v>0</v>
      </c>
      <c r="AG283" s="311">
        <f t="shared" si="142"/>
        <v>0</v>
      </c>
      <c r="AH283" s="311">
        <f t="shared" si="143"/>
        <v>0</v>
      </c>
      <c r="AI283" s="311">
        <f t="shared" si="143"/>
        <v>0</v>
      </c>
      <c r="AJ283" s="311">
        <f t="shared" si="143"/>
        <v>0</v>
      </c>
      <c r="AK283" s="311">
        <f t="shared" si="143"/>
        <v>0</v>
      </c>
      <c r="AL283" s="311">
        <f t="shared" si="143"/>
        <v>0</v>
      </c>
      <c r="AM283" s="311">
        <f t="shared" si="143"/>
        <v>0</v>
      </c>
      <c r="AN283" s="311">
        <f t="shared" si="143"/>
        <v>0</v>
      </c>
      <c r="AO283" s="311">
        <f t="shared" si="143"/>
        <v>0</v>
      </c>
      <c r="AP283" s="311">
        <f t="shared" si="143"/>
        <v>0</v>
      </c>
      <c r="AQ283" s="311">
        <f t="shared" si="143"/>
        <v>0</v>
      </c>
      <c r="AR283" s="311" t="str">
        <f t="shared" si="144"/>
        <v/>
      </c>
      <c r="AS283" s="311" t="str">
        <f t="shared" si="144"/>
        <v/>
      </c>
      <c r="AT283" s="311" t="str">
        <f t="shared" si="144"/>
        <v/>
      </c>
      <c r="AU283" s="311" t="str">
        <f t="shared" si="144"/>
        <v/>
      </c>
      <c r="AV283" s="311" t="str">
        <f t="shared" si="144"/>
        <v/>
      </c>
      <c r="AW283" s="311" t="str">
        <f t="shared" si="144"/>
        <v/>
      </c>
      <c r="AX283" s="311" t="str">
        <f t="shared" si="144"/>
        <v/>
      </c>
      <c r="AY283" s="311" t="str">
        <f t="shared" si="144"/>
        <v/>
      </c>
      <c r="AZ283" s="311" t="str">
        <f t="shared" si="144"/>
        <v/>
      </c>
      <c r="BA283" s="311" t="str">
        <f t="shared" si="144"/>
        <v/>
      </c>
      <c r="BB283" s="311" t="str">
        <f t="shared" si="145"/>
        <v/>
      </c>
      <c r="BC283" s="311" t="str">
        <f t="shared" si="145"/>
        <v/>
      </c>
      <c r="BD283" s="311" t="str">
        <f t="shared" si="145"/>
        <v/>
      </c>
      <c r="BE283" s="311" t="str">
        <f t="shared" si="145"/>
        <v/>
      </c>
      <c r="BF283" s="311" t="str">
        <f t="shared" si="145"/>
        <v/>
      </c>
      <c r="BG283" s="311" t="str">
        <f t="shared" si="145"/>
        <v/>
      </c>
      <c r="BH283" s="311" t="str">
        <f t="shared" si="145"/>
        <v/>
      </c>
      <c r="BI283" s="311" t="str">
        <f t="shared" si="145"/>
        <v/>
      </c>
      <c r="BJ283" s="311" t="str">
        <f t="shared" si="145"/>
        <v/>
      </c>
      <c r="BK283" s="311" t="str">
        <f t="shared" si="145"/>
        <v/>
      </c>
      <c r="BL283" s="311" t="str">
        <f t="shared" si="145"/>
        <v/>
      </c>
      <c r="BM283" s="311" t="str">
        <f t="shared" si="145"/>
        <v/>
      </c>
    </row>
    <row r="284" spans="1:65" s="253" customFormat="1">
      <c r="A284" s="457"/>
      <c r="B284" s="336">
        <f t="shared" si="127"/>
        <v>2064</v>
      </c>
      <c r="C284" s="339">
        <f t="shared" ca="1" si="126"/>
        <v>0</v>
      </c>
      <c r="D284" s="311" t="str">
        <f t="shared" ref="D284:M293" si="146">IF(D$242="","",IF($B284&gt;$B$18,"",IF(AND($B284&gt;=D$242,$B284-D$242&lt;$B$22),D$243/$B$22,"")))</f>
        <v/>
      </c>
      <c r="E284" s="311" t="str">
        <f t="shared" si="146"/>
        <v/>
      </c>
      <c r="F284" s="311" t="str">
        <f t="shared" si="146"/>
        <v/>
      </c>
      <c r="G284" s="311" t="str">
        <f t="shared" si="146"/>
        <v/>
      </c>
      <c r="H284" s="311" t="str">
        <f t="shared" si="146"/>
        <v/>
      </c>
      <c r="I284" s="311" t="str">
        <f t="shared" si="146"/>
        <v/>
      </c>
      <c r="J284" s="311" t="str">
        <f t="shared" si="146"/>
        <v/>
      </c>
      <c r="K284" s="311" t="str">
        <f t="shared" si="146"/>
        <v/>
      </c>
      <c r="L284" s="311" t="str">
        <f t="shared" si="146"/>
        <v/>
      </c>
      <c r="M284" s="311" t="str">
        <f t="shared" si="146"/>
        <v/>
      </c>
      <c r="N284" s="311" t="str">
        <f t="shared" ref="N284:W293" si="147">IF(N$242="","",IF($B284&gt;$B$18,"",IF(AND($B284&gt;=N$242,$B284-N$242&lt;$B$22),N$243/$B$22,"")))</f>
        <v/>
      </c>
      <c r="O284" s="311">
        <f t="shared" si="147"/>
        <v>0</v>
      </c>
      <c r="P284" s="311">
        <f t="shared" si="147"/>
        <v>0</v>
      </c>
      <c r="Q284" s="311">
        <f t="shared" si="147"/>
        <v>0</v>
      </c>
      <c r="R284" s="311">
        <f t="shared" si="147"/>
        <v>0</v>
      </c>
      <c r="S284" s="311">
        <f t="shared" si="147"/>
        <v>0</v>
      </c>
      <c r="T284" s="311">
        <f t="shared" si="147"/>
        <v>0</v>
      </c>
      <c r="U284" s="311">
        <f t="shared" si="147"/>
        <v>0</v>
      </c>
      <c r="V284" s="311">
        <f t="shared" si="147"/>
        <v>0</v>
      </c>
      <c r="W284" s="311">
        <f t="shared" si="147"/>
        <v>0</v>
      </c>
      <c r="X284" s="311">
        <f t="shared" ref="X284:AG293" si="148">IF(X$242="","",IF($B284&gt;$B$18,"",IF(AND($B284&gt;=X$242,$B284-X$242&lt;$B$22),X$243/$B$22,"")))</f>
        <v>0</v>
      </c>
      <c r="Y284" s="311">
        <f t="shared" si="148"/>
        <v>0</v>
      </c>
      <c r="Z284" s="311">
        <f t="shared" si="148"/>
        <v>0</v>
      </c>
      <c r="AA284" s="311">
        <f t="shared" si="148"/>
        <v>0</v>
      </c>
      <c r="AB284" s="311">
        <f t="shared" si="148"/>
        <v>0</v>
      </c>
      <c r="AC284" s="311">
        <f t="shared" si="148"/>
        <v>0</v>
      </c>
      <c r="AD284" s="311">
        <f t="shared" si="148"/>
        <v>0</v>
      </c>
      <c r="AE284" s="311">
        <f t="shared" si="148"/>
        <v>0</v>
      </c>
      <c r="AF284" s="311">
        <f t="shared" si="148"/>
        <v>0</v>
      </c>
      <c r="AG284" s="311">
        <f t="shared" si="148"/>
        <v>0</v>
      </c>
      <c r="AH284" s="311">
        <f t="shared" ref="AH284:AQ293" si="149">IF(AH$242="","",IF($B284&gt;$B$18,"",IF(AND($B284&gt;=AH$242,$B284-AH$242&lt;$B$22),AH$243/$B$22,"")))</f>
        <v>0</v>
      </c>
      <c r="AI284" s="311">
        <f t="shared" si="149"/>
        <v>0</v>
      </c>
      <c r="AJ284" s="311">
        <f t="shared" si="149"/>
        <v>0</v>
      </c>
      <c r="AK284" s="311">
        <f t="shared" si="149"/>
        <v>0</v>
      </c>
      <c r="AL284" s="311">
        <f t="shared" si="149"/>
        <v>0</v>
      </c>
      <c r="AM284" s="311">
        <f t="shared" si="149"/>
        <v>0</v>
      </c>
      <c r="AN284" s="311">
        <f t="shared" si="149"/>
        <v>0</v>
      </c>
      <c r="AO284" s="311">
        <f t="shared" si="149"/>
        <v>0</v>
      </c>
      <c r="AP284" s="311">
        <f t="shared" si="149"/>
        <v>0</v>
      </c>
      <c r="AQ284" s="311">
        <f t="shared" si="149"/>
        <v>0</v>
      </c>
      <c r="AR284" s="311">
        <f t="shared" ref="AR284:BA293" si="150">IF(AR$242="","",IF($B284&gt;$B$18,"",IF(AND($B284&gt;=AR$242,$B284-AR$242&lt;$B$22),AR$243/$B$22,"")))</f>
        <v>0</v>
      </c>
      <c r="AS284" s="311" t="str">
        <f t="shared" si="150"/>
        <v/>
      </c>
      <c r="AT284" s="311" t="str">
        <f t="shared" si="150"/>
        <v/>
      </c>
      <c r="AU284" s="311" t="str">
        <f t="shared" si="150"/>
        <v/>
      </c>
      <c r="AV284" s="311" t="str">
        <f t="shared" si="150"/>
        <v/>
      </c>
      <c r="AW284" s="311" t="str">
        <f t="shared" si="150"/>
        <v/>
      </c>
      <c r="AX284" s="311" t="str">
        <f t="shared" si="150"/>
        <v/>
      </c>
      <c r="AY284" s="311" t="str">
        <f t="shared" si="150"/>
        <v/>
      </c>
      <c r="AZ284" s="311" t="str">
        <f t="shared" si="150"/>
        <v/>
      </c>
      <c r="BA284" s="311" t="str">
        <f t="shared" si="150"/>
        <v/>
      </c>
      <c r="BB284" s="311" t="str">
        <f t="shared" ref="BB284:BM293" si="151">IF(BB$242="","",IF($B284&gt;$B$18,"",IF(AND($B284&gt;=BB$242,$B284-BB$242&lt;$B$22),BB$243/$B$22,"")))</f>
        <v/>
      </c>
      <c r="BC284" s="311" t="str">
        <f t="shared" si="151"/>
        <v/>
      </c>
      <c r="BD284" s="311" t="str">
        <f t="shared" si="151"/>
        <v/>
      </c>
      <c r="BE284" s="311" t="str">
        <f t="shared" si="151"/>
        <v/>
      </c>
      <c r="BF284" s="311" t="str">
        <f t="shared" si="151"/>
        <v/>
      </c>
      <c r="BG284" s="311" t="str">
        <f t="shared" si="151"/>
        <v/>
      </c>
      <c r="BH284" s="311" t="str">
        <f t="shared" si="151"/>
        <v/>
      </c>
      <c r="BI284" s="311" t="str">
        <f t="shared" si="151"/>
        <v/>
      </c>
      <c r="BJ284" s="311" t="str">
        <f t="shared" si="151"/>
        <v/>
      </c>
      <c r="BK284" s="311" t="str">
        <f t="shared" si="151"/>
        <v/>
      </c>
      <c r="BL284" s="311" t="str">
        <f t="shared" si="151"/>
        <v/>
      </c>
      <c r="BM284" s="311" t="str">
        <f t="shared" si="151"/>
        <v/>
      </c>
    </row>
    <row r="285" spans="1:65" s="253" customFormat="1">
      <c r="A285" s="457"/>
      <c r="B285" s="336">
        <f t="shared" si="127"/>
        <v>2065</v>
      </c>
      <c r="C285" s="339">
        <f t="shared" ca="1" si="126"/>
        <v>0</v>
      </c>
      <c r="D285" s="311" t="str">
        <f t="shared" si="146"/>
        <v/>
      </c>
      <c r="E285" s="311" t="str">
        <f t="shared" si="146"/>
        <v/>
      </c>
      <c r="F285" s="311" t="str">
        <f t="shared" si="146"/>
        <v/>
      </c>
      <c r="G285" s="311" t="str">
        <f t="shared" si="146"/>
        <v/>
      </c>
      <c r="H285" s="311" t="str">
        <f t="shared" si="146"/>
        <v/>
      </c>
      <c r="I285" s="311" t="str">
        <f t="shared" si="146"/>
        <v/>
      </c>
      <c r="J285" s="311" t="str">
        <f t="shared" si="146"/>
        <v/>
      </c>
      <c r="K285" s="311" t="str">
        <f t="shared" si="146"/>
        <v/>
      </c>
      <c r="L285" s="311" t="str">
        <f t="shared" si="146"/>
        <v/>
      </c>
      <c r="M285" s="311" t="str">
        <f t="shared" si="146"/>
        <v/>
      </c>
      <c r="N285" s="311" t="str">
        <f t="shared" si="147"/>
        <v/>
      </c>
      <c r="O285" s="311" t="str">
        <f t="shared" si="147"/>
        <v/>
      </c>
      <c r="P285" s="311">
        <f t="shared" si="147"/>
        <v>0</v>
      </c>
      <c r="Q285" s="311">
        <f t="shared" si="147"/>
        <v>0</v>
      </c>
      <c r="R285" s="311">
        <f t="shared" si="147"/>
        <v>0</v>
      </c>
      <c r="S285" s="311">
        <f t="shared" si="147"/>
        <v>0</v>
      </c>
      <c r="T285" s="311">
        <f t="shared" si="147"/>
        <v>0</v>
      </c>
      <c r="U285" s="311">
        <f t="shared" si="147"/>
        <v>0</v>
      </c>
      <c r="V285" s="311">
        <f t="shared" si="147"/>
        <v>0</v>
      </c>
      <c r="W285" s="311">
        <f t="shared" si="147"/>
        <v>0</v>
      </c>
      <c r="X285" s="311">
        <f t="shared" si="148"/>
        <v>0</v>
      </c>
      <c r="Y285" s="311">
        <f t="shared" si="148"/>
        <v>0</v>
      </c>
      <c r="Z285" s="311">
        <f t="shared" si="148"/>
        <v>0</v>
      </c>
      <c r="AA285" s="311">
        <f t="shared" si="148"/>
        <v>0</v>
      </c>
      <c r="AB285" s="311">
        <f t="shared" si="148"/>
        <v>0</v>
      </c>
      <c r="AC285" s="311">
        <f t="shared" si="148"/>
        <v>0</v>
      </c>
      <c r="AD285" s="311">
        <f t="shared" si="148"/>
        <v>0</v>
      </c>
      <c r="AE285" s="311">
        <f t="shared" si="148"/>
        <v>0</v>
      </c>
      <c r="AF285" s="311">
        <f t="shared" si="148"/>
        <v>0</v>
      </c>
      <c r="AG285" s="311">
        <f t="shared" si="148"/>
        <v>0</v>
      </c>
      <c r="AH285" s="311">
        <f t="shared" si="149"/>
        <v>0</v>
      </c>
      <c r="AI285" s="311">
        <f t="shared" si="149"/>
        <v>0</v>
      </c>
      <c r="AJ285" s="311">
        <f t="shared" si="149"/>
        <v>0</v>
      </c>
      <c r="AK285" s="311">
        <f t="shared" si="149"/>
        <v>0</v>
      </c>
      <c r="AL285" s="311">
        <f t="shared" si="149"/>
        <v>0</v>
      </c>
      <c r="AM285" s="311">
        <f t="shared" si="149"/>
        <v>0</v>
      </c>
      <c r="AN285" s="311">
        <f t="shared" si="149"/>
        <v>0</v>
      </c>
      <c r="AO285" s="311">
        <f t="shared" si="149"/>
        <v>0</v>
      </c>
      <c r="AP285" s="311">
        <f t="shared" si="149"/>
        <v>0</v>
      </c>
      <c r="AQ285" s="311">
        <f t="shared" si="149"/>
        <v>0</v>
      </c>
      <c r="AR285" s="311">
        <f t="shared" si="150"/>
        <v>0</v>
      </c>
      <c r="AS285" s="311">
        <f t="shared" si="150"/>
        <v>0</v>
      </c>
      <c r="AT285" s="311" t="str">
        <f t="shared" si="150"/>
        <v/>
      </c>
      <c r="AU285" s="311" t="str">
        <f t="shared" si="150"/>
        <v/>
      </c>
      <c r="AV285" s="311" t="str">
        <f t="shared" si="150"/>
        <v/>
      </c>
      <c r="AW285" s="311" t="str">
        <f t="shared" si="150"/>
        <v/>
      </c>
      <c r="AX285" s="311" t="str">
        <f t="shared" si="150"/>
        <v/>
      </c>
      <c r="AY285" s="311" t="str">
        <f t="shared" si="150"/>
        <v/>
      </c>
      <c r="AZ285" s="311" t="str">
        <f t="shared" si="150"/>
        <v/>
      </c>
      <c r="BA285" s="311" t="str">
        <f t="shared" si="150"/>
        <v/>
      </c>
      <c r="BB285" s="311" t="str">
        <f t="shared" si="151"/>
        <v/>
      </c>
      <c r="BC285" s="311" t="str">
        <f t="shared" si="151"/>
        <v/>
      </c>
      <c r="BD285" s="311" t="str">
        <f t="shared" si="151"/>
        <v/>
      </c>
      <c r="BE285" s="311" t="str">
        <f t="shared" si="151"/>
        <v/>
      </c>
      <c r="BF285" s="311" t="str">
        <f t="shared" si="151"/>
        <v/>
      </c>
      <c r="BG285" s="311" t="str">
        <f t="shared" si="151"/>
        <v/>
      </c>
      <c r="BH285" s="311" t="str">
        <f t="shared" si="151"/>
        <v/>
      </c>
      <c r="BI285" s="311" t="str">
        <f t="shared" si="151"/>
        <v/>
      </c>
      <c r="BJ285" s="311" t="str">
        <f t="shared" si="151"/>
        <v/>
      </c>
      <c r="BK285" s="311" t="str">
        <f t="shared" si="151"/>
        <v/>
      </c>
      <c r="BL285" s="311" t="str">
        <f t="shared" si="151"/>
        <v/>
      </c>
      <c r="BM285" s="311" t="str">
        <f t="shared" si="151"/>
        <v/>
      </c>
    </row>
    <row r="286" spans="1:65" s="253" customFormat="1">
      <c r="A286" s="457"/>
      <c r="B286" s="336">
        <f t="shared" si="127"/>
        <v>2066</v>
      </c>
      <c r="C286" s="339">
        <f t="shared" ca="1" si="126"/>
        <v>0</v>
      </c>
      <c r="D286" s="311" t="str">
        <f t="shared" si="146"/>
        <v/>
      </c>
      <c r="E286" s="311" t="str">
        <f t="shared" si="146"/>
        <v/>
      </c>
      <c r="F286" s="311" t="str">
        <f t="shared" si="146"/>
        <v/>
      </c>
      <c r="G286" s="311" t="str">
        <f t="shared" si="146"/>
        <v/>
      </c>
      <c r="H286" s="311" t="str">
        <f t="shared" si="146"/>
        <v/>
      </c>
      <c r="I286" s="311" t="str">
        <f t="shared" si="146"/>
        <v/>
      </c>
      <c r="J286" s="311" t="str">
        <f t="shared" si="146"/>
        <v/>
      </c>
      <c r="K286" s="311" t="str">
        <f t="shared" si="146"/>
        <v/>
      </c>
      <c r="L286" s="311" t="str">
        <f t="shared" si="146"/>
        <v/>
      </c>
      <c r="M286" s="311" t="str">
        <f t="shared" si="146"/>
        <v/>
      </c>
      <c r="N286" s="311" t="str">
        <f t="shared" si="147"/>
        <v/>
      </c>
      <c r="O286" s="311" t="str">
        <f t="shared" si="147"/>
        <v/>
      </c>
      <c r="P286" s="311" t="str">
        <f t="shared" si="147"/>
        <v/>
      </c>
      <c r="Q286" s="311">
        <f t="shared" si="147"/>
        <v>0</v>
      </c>
      <c r="R286" s="311">
        <f t="shared" si="147"/>
        <v>0</v>
      </c>
      <c r="S286" s="311">
        <f t="shared" si="147"/>
        <v>0</v>
      </c>
      <c r="T286" s="311">
        <f t="shared" si="147"/>
        <v>0</v>
      </c>
      <c r="U286" s="311">
        <f t="shared" si="147"/>
        <v>0</v>
      </c>
      <c r="V286" s="311">
        <f t="shared" si="147"/>
        <v>0</v>
      </c>
      <c r="W286" s="311">
        <f t="shared" si="147"/>
        <v>0</v>
      </c>
      <c r="X286" s="311">
        <f t="shared" si="148"/>
        <v>0</v>
      </c>
      <c r="Y286" s="311">
        <f t="shared" si="148"/>
        <v>0</v>
      </c>
      <c r="Z286" s="311">
        <f t="shared" si="148"/>
        <v>0</v>
      </c>
      <c r="AA286" s="311">
        <f t="shared" si="148"/>
        <v>0</v>
      </c>
      <c r="AB286" s="311">
        <f t="shared" si="148"/>
        <v>0</v>
      </c>
      <c r="AC286" s="311">
        <f t="shared" si="148"/>
        <v>0</v>
      </c>
      <c r="AD286" s="311">
        <f t="shared" si="148"/>
        <v>0</v>
      </c>
      <c r="AE286" s="311">
        <f t="shared" si="148"/>
        <v>0</v>
      </c>
      <c r="AF286" s="311">
        <f t="shared" si="148"/>
        <v>0</v>
      </c>
      <c r="AG286" s="311">
        <f t="shared" si="148"/>
        <v>0</v>
      </c>
      <c r="AH286" s="311">
        <f t="shared" si="149"/>
        <v>0</v>
      </c>
      <c r="AI286" s="311">
        <f t="shared" si="149"/>
        <v>0</v>
      </c>
      <c r="AJ286" s="311">
        <f t="shared" si="149"/>
        <v>0</v>
      </c>
      <c r="AK286" s="311">
        <f t="shared" si="149"/>
        <v>0</v>
      </c>
      <c r="AL286" s="311">
        <f t="shared" si="149"/>
        <v>0</v>
      </c>
      <c r="AM286" s="311">
        <f t="shared" si="149"/>
        <v>0</v>
      </c>
      <c r="AN286" s="311">
        <f t="shared" si="149"/>
        <v>0</v>
      </c>
      <c r="AO286" s="311">
        <f t="shared" si="149"/>
        <v>0</v>
      </c>
      <c r="AP286" s="311">
        <f t="shared" si="149"/>
        <v>0</v>
      </c>
      <c r="AQ286" s="311">
        <f t="shared" si="149"/>
        <v>0</v>
      </c>
      <c r="AR286" s="311">
        <f t="shared" si="150"/>
        <v>0</v>
      </c>
      <c r="AS286" s="311">
        <f t="shared" si="150"/>
        <v>0</v>
      </c>
      <c r="AT286" s="311">
        <f t="shared" si="150"/>
        <v>0</v>
      </c>
      <c r="AU286" s="311" t="str">
        <f t="shared" si="150"/>
        <v/>
      </c>
      <c r="AV286" s="311" t="str">
        <f t="shared" si="150"/>
        <v/>
      </c>
      <c r="AW286" s="311" t="str">
        <f t="shared" si="150"/>
        <v/>
      </c>
      <c r="AX286" s="311" t="str">
        <f t="shared" si="150"/>
        <v/>
      </c>
      <c r="AY286" s="311" t="str">
        <f t="shared" si="150"/>
        <v/>
      </c>
      <c r="AZ286" s="311" t="str">
        <f t="shared" si="150"/>
        <v/>
      </c>
      <c r="BA286" s="311" t="str">
        <f t="shared" si="150"/>
        <v/>
      </c>
      <c r="BB286" s="311" t="str">
        <f t="shared" si="151"/>
        <v/>
      </c>
      <c r="BC286" s="311" t="str">
        <f t="shared" si="151"/>
        <v/>
      </c>
      <c r="BD286" s="311" t="str">
        <f t="shared" si="151"/>
        <v/>
      </c>
      <c r="BE286" s="311" t="str">
        <f t="shared" si="151"/>
        <v/>
      </c>
      <c r="BF286" s="311" t="str">
        <f t="shared" si="151"/>
        <v/>
      </c>
      <c r="BG286" s="311" t="str">
        <f t="shared" si="151"/>
        <v/>
      </c>
      <c r="BH286" s="311" t="str">
        <f t="shared" si="151"/>
        <v/>
      </c>
      <c r="BI286" s="311" t="str">
        <f t="shared" si="151"/>
        <v/>
      </c>
      <c r="BJ286" s="311" t="str">
        <f t="shared" si="151"/>
        <v/>
      </c>
      <c r="BK286" s="311" t="str">
        <f t="shared" si="151"/>
        <v/>
      </c>
      <c r="BL286" s="311" t="str">
        <f t="shared" si="151"/>
        <v/>
      </c>
      <c r="BM286" s="311" t="str">
        <f t="shared" si="151"/>
        <v/>
      </c>
    </row>
    <row r="287" spans="1:65" s="253" customFormat="1">
      <c r="A287" s="457"/>
      <c r="B287" s="336">
        <f t="shared" si="127"/>
        <v>2067</v>
      </c>
      <c r="C287" s="339">
        <f t="shared" ca="1" si="126"/>
        <v>0</v>
      </c>
      <c r="D287" s="311" t="str">
        <f t="shared" si="146"/>
        <v/>
      </c>
      <c r="E287" s="311" t="str">
        <f t="shared" si="146"/>
        <v/>
      </c>
      <c r="F287" s="311" t="str">
        <f t="shared" si="146"/>
        <v/>
      </c>
      <c r="G287" s="311" t="str">
        <f t="shared" si="146"/>
        <v/>
      </c>
      <c r="H287" s="311" t="str">
        <f t="shared" si="146"/>
        <v/>
      </c>
      <c r="I287" s="311" t="str">
        <f t="shared" si="146"/>
        <v/>
      </c>
      <c r="J287" s="311" t="str">
        <f t="shared" si="146"/>
        <v/>
      </c>
      <c r="K287" s="311" t="str">
        <f t="shared" si="146"/>
        <v/>
      </c>
      <c r="L287" s="311" t="str">
        <f t="shared" si="146"/>
        <v/>
      </c>
      <c r="M287" s="311" t="str">
        <f t="shared" si="146"/>
        <v/>
      </c>
      <c r="N287" s="311" t="str">
        <f t="shared" si="147"/>
        <v/>
      </c>
      <c r="O287" s="311" t="str">
        <f t="shared" si="147"/>
        <v/>
      </c>
      <c r="P287" s="311" t="str">
        <f t="shared" si="147"/>
        <v/>
      </c>
      <c r="Q287" s="311" t="str">
        <f t="shared" si="147"/>
        <v/>
      </c>
      <c r="R287" s="311">
        <f t="shared" si="147"/>
        <v>0</v>
      </c>
      <c r="S287" s="311">
        <f t="shared" si="147"/>
        <v>0</v>
      </c>
      <c r="T287" s="311">
        <f t="shared" si="147"/>
        <v>0</v>
      </c>
      <c r="U287" s="311">
        <f t="shared" si="147"/>
        <v>0</v>
      </c>
      <c r="V287" s="311">
        <f t="shared" si="147"/>
        <v>0</v>
      </c>
      <c r="W287" s="311">
        <f t="shared" si="147"/>
        <v>0</v>
      </c>
      <c r="X287" s="311">
        <f t="shared" si="148"/>
        <v>0</v>
      </c>
      <c r="Y287" s="311">
        <f t="shared" si="148"/>
        <v>0</v>
      </c>
      <c r="Z287" s="311">
        <f t="shared" si="148"/>
        <v>0</v>
      </c>
      <c r="AA287" s="311">
        <f t="shared" si="148"/>
        <v>0</v>
      </c>
      <c r="AB287" s="311">
        <f t="shared" si="148"/>
        <v>0</v>
      </c>
      <c r="AC287" s="311">
        <f t="shared" si="148"/>
        <v>0</v>
      </c>
      <c r="AD287" s="311">
        <f t="shared" si="148"/>
        <v>0</v>
      </c>
      <c r="AE287" s="311">
        <f t="shared" si="148"/>
        <v>0</v>
      </c>
      <c r="AF287" s="311">
        <f t="shared" si="148"/>
        <v>0</v>
      </c>
      <c r="AG287" s="311">
        <f t="shared" si="148"/>
        <v>0</v>
      </c>
      <c r="AH287" s="311">
        <f t="shared" si="149"/>
        <v>0</v>
      </c>
      <c r="AI287" s="311">
        <f t="shared" si="149"/>
        <v>0</v>
      </c>
      <c r="AJ287" s="311">
        <f t="shared" si="149"/>
        <v>0</v>
      </c>
      <c r="AK287" s="311">
        <f t="shared" si="149"/>
        <v>0</v>
      </c>
      <c r="AL287" s="311">
        <f t="shared" si="149"/>
        <v>0</v>
      </c>
      <c r="AM287" s="311">
        <f t="shared" si="149"/>
        <v>0</v>
      </c>
      <c r="AN287" s="311">
        <f t="shared" si="149"/>
        <v>0</v>
      </c>
      <c r="AO287" s="311">
        <f t="shared" si="149"/>
        <v>0</v>
      </c>
      <c r="AP287" s="311">
        <f t="shared" si="149"/>
        <v>0</v>
      </c>
      <c r="AQ287" s="311">
        <f t="shared" si="149"/>
        <v>0</v>
      </c>
      <c r="AR287" s="311">
        <f t="shared" si="150"/>
        <v>0</v>
      </c>
      <c r="AS287" s="311">
        <f t="shared" si="150"/>
        <v>0</v>
      </c>
      <c r="AT287" s="311">
        <f t="shared" si="150"/>
        <v>0</v>
      </c>
      <c r="AU287" s="311">
        <f t="shared" si="150"/>
        <v>0</v>
      </c>
      <c r="AV287" s="311" t="str">
        <f t="shared" si="150"/>
        <v/>
      </c>
      <c r="AW287" s="311" t="str">
        <f t="shared" si="150"/>
        <v/>
      </c>
      <c r="AX287" s="311" t="str">
        <f t="shared" si="150"/>
        <v/>
      </c>
      <c r="AY287" s="311" t="str">
        <f t="shared" si="150"/>
        <v/>
      </c>
      <c r="AZ287" s="311" t="str">
        <f t="shared" si="150"/>
        <v/>
      </c>
      <c r="BA287" s="311" t="str">
        <f t="shared" si="150"/>
        <v/>
      </c>
      <c r="BB287" s="311" t="str">
        <f t="shared" si="151"/>
        <v/>
      </c>
      <c r="BC287" s="311" t="str">
        <f t="shared" si="151"/>
        <v/>
      </c>
      <c r="BD287" s="311" t="str">
        <f t="shared" si="151"/>
        <v/>
      </c>
      <c r="BE287" s="311" t="str">
        <f t="shared" si="151"/>
        <v/>
      </c>
      <c r="BF287" s="311" t="str">
        <f t="shared" si="151"/>
        <v/>
      </c>
      <c r="BG287" s="311" t="str">
        <f t="shared" si="151"/>
        <v/>
      </c>
      <c r="BH287" s="311" t="str">
        <f t="shared" si="151"/>
        <v/>
      </c>
      <c r="BI287" s="311" t="str">
        <f t="shared" si="151"/>
        <v/>
      </c>
      <c r="BJ287" s="311" t="str">
        <f t="shared" si="151"/>
        <v/>
      </c>
      <c r="BK287" s="311" t="str">
        <f t="shared" si="151"/>
        <v/>
      </c>
      <c r="BL287" s="311" t="str">
        <f t="shared" si="151"/>
        <v/>
      </c>
      <c r="BM287" s="311" t="str">
        <f t="shared" si="151"/>
        <v/>
      </c>
    </row>
    <row r="288" spans="1:65" s="253" customFormat="1">
      <c r="A288" s="457"/>
      <c r="B288" s="336">
        <f t="shared" si="127"/>
        <v>2068</v>
      </c>
      <c r="C288" s="339">
        <f t="shared" ca="1" si="126"/>
        <v>0</v>
      </c>
      <c r="D288" s="311" t="str">
        <f t="shared" si="146"/>
        <v/>
      </c>
      <c r="E288" s="311" t="str">
        <f t="shared" si="146"/>
        <v/>
      </c>
      <c r="F288" s="311" t="str">
        <f t="shared" si="146"/>
        <v/>
      </c>
      <c r="G288" s="311" t="str">
        <f t="shared" si="146"/>
        <v/>
      </c>
      <c r="H288" s="311" t="str">
        <f t="shared" si="146"/>
        <v/>
      </c>
      <c r="I288" s="311" t="str">
        <f t="shared" si="146"/>
        <v/>
      </c>
      <c r="J288" s="311" t="str">
        <f t="shared" si="146"/>
        <v/>
      </c>
      <c r="K288" s="311" t="str">
        <f t="shared" si="146"/>
        <v/>
      </c>
      <c r="L288" s="311" t="str">
        <f t="shared" si="146"/>
        <v/>
      </c>
      <c r="M288" s="311" t="str">
        <f t="shared" si="146"/>
        <v/>
      </c>
      <c r="N288" s="311" t="str">
        <f t="shared" si="147"/>
        <v/>
      </c>
      <c r="O288" s="311" t="str">
        <f t="shared" si="147"/>
        <v/>
      </c>
      <c r="P288" s="311" t="str">
        <f t="shared" si="147"/>
        <v/>
      </c>
      <c r="Q288" s="311" t="str">
        <f t="shared" si="147"/>
        <v/>
      </c>
      <c r="R288" s="311" t="str">
        <f t="shared" si="147"/>
        <v/>
      </c>
      <c r="S288" s="311">
        <f t="shared" si="147"/>
        <v>0</v>
      </c>
      <c r="T288" s="311">
        <f t="shared" si="147"/>
        <v>0</v>
      </c>
      <c r="U288" s="311">
        <f t="shared" si="147"/>
        <v>0</v>
      </c>
      <c r="V288" s="311">
        <f t="shared" si="147"/>
        <v>0</v>
      </c>
      <c r="W288" s="311">
        <f t="shared" si="147"/>
        <v>0</v>
      </c>
      <c r="X288" s="311">
        <f t="shared" si="148"/>
        <v>0</v>
      </c>
      <c r="Y288" s="311">
        <f t="shared" si="148"/>
        <v>0</v>
      </c>
      <c r="Z288" s="311">
        <f t="shared" si="148"/>
        <v>0</v>
      </c>
      <c r="AA288" s="311">
        <f t="shared" si="148"/>
        <v>0</v>
      </c>
      <c r="AB288" s="311">
        <f t="shared" si="148"/>
        <v>0</v>
      </c>
      <c r="AC288" s="311">
        <f t="shared" si="148"/>
        <v>0</v>
      </c>
      <c r="AD288" s="311">
        <f t="shared" si="148"/>
        <v>0</v>
      </c>
      <c r="AE288" s="311">
        <f t="shared" si="148"/>
        <v>0</v>
      </c>
      <c r="AF288" s="311">
        <f t="shared" si="148"/>
        <v>0</v>
      </c>
      <c r="AG288" s="311">
        <f t="shared" si="148"/>
        <v>0</v>
      </c>
      <c r="AH288" s="311">
        <f t="shared" si="149"/>
        <v>0</v>
      </c>
      <c r="AI288" s="311">
        <f t="shared" si="149"/>
        <v>0</v>
      </c>
      <c r="AJ288" s="311">
        <f t="shared" si="149"/>
        <v>0</v>
      </c>
      <c r="AK288" s="311">
        <f t="shared" si="149"/>
        <v>0</v>
      </c>
      <c r="AL288" s="311">
        <f t="shared" si="149"/>
        <v>0</v>
      </c>
      <c r="AM288" s="311">
        <f t="shared" si="149"/>
        <v>0</v>
      </c>
      <c r="AN288" s="311">
        <f t="shared" si="149"/>
        <v>0</v>
      </c>
      <c r="AO288" s="311">
        <f t="shared" si="149"/>
        <v>0</v>
      </c>
      <c r="AP288" s="311">
        <f t="shared" si="149"/>
        <v>0</v>
      </c>
      <c r="AQ288" s="311">
        <f t="shared" si="149"/>
        <v>0</v>
      </c>
      <c r="AR288" s="311">
        <f t="shared" si="150"/>
        <v>0</v>
      </c>
      <c r="AS288" s="311">
        <f t="shared" si="150"/>
        <v>0</v>
      </c>
      <c r="AT288" s="311">
        <f t="shared" si="150"/>
        <v>0</v>
      </c>
      <c r="AU288" s="311">
        <f t="shared" si="150"/>
        <v>0</v>
      </c>
      <c r="AV288" s="311">
        <f t="shared" si="150"/>
        <v>0</v>
      </c>
      <c r="AW288" s="311" t="str">
        <f t="shared" si="150"/>
        <v/>
      </c>
      <c r="AX288" s="311" t="str">
        <f t="shared" si="150"/>
        <v/>
      </c>
      <c r="AY288" s="311" t="str">
        <f t="shared" si="150"/>
        <v/>
      </c>
      <c r="AZ288" s="311" t="str">
        <f t="shared" si="150"/>
        <v/>
      </c>
      <c r="BA288" s="311" t="str">
        <f t="shared" si="150"/>
        <v/>
      </c>
      <c r="BB288" s="311" t="str">
        <f t="shared" si="151"/>
        <v/>
      </c>
      <c r="BC288" s="311" t="str">
        <f t="shared" si="151"/>
        <v/>
      </c>
      <c r="BD288" s="311" t="str">
        <f t="shared" si="151"/>
        <v/>
      </c>
      <c r="BE288" s="311" t="str">
        <f t="shared" si="151"/>
        <v/>
      </c>
      <c r="BF288" s="311" t="str">
        <f t="shared" si="151"/>
        <v/>
      </c>
      <c r="BG288" s="311" t="str">
        <f t="shared" si="151"/>
        <v/>
      </c>
      <c r="BH288" s="311" t="str">
        <f t="shared" si="151"/>
        <v/>
      </c>
      <c r="BI288" s="311" t="str">
        <f t="shared" si="151"/>
        <v/>
      </c>
      <c r="BJ288" s="311" t="str">
        <f t="shared" si="151"/>
        <v/>
      </c>
      <c r="BK288" s="311" t="str">
        <f t="shared" si="151"/>
        <v/>
      </c>
      <c r="BL288" s="311" t="str">
        <f t="shared" si="151"/>
        <v/>
      </c>
      <c r="BM288" s="311" t="str">
        <f t="shared" si="151"/>
        <v/>
      </c>
    </row>
    <row r="289" spans="1:65" s="253" customFormat="1">
      <c r="A289" s="457"/>
      <c r="B289" s="336">
        <f t="shared" si="127"/>
        <v>2069</v>
      </c>
      <c r="C289" s="339">
        <f t="shared" ca="1" si="126"/>
        <v>0</v>
      </c>
      <c r="D289" s="311" t="str">
        <f t="shared" si="146"/>
        <v/>
      </c>
      <c r="E289" s="311" t="str">
        <f t="shared" si="146"/>
        <v/>
      </c>
      <c r="F289" s="311" t="str">
        <f t="shared" si="146"/>
        <v/>
      </c>
      <c r="G289" s="311" t="str">
        <f t="shared" si="146"/>
        <v/>
      </c>
      <c r="H289" s="311" t="str">
        <f t="shared" si="146"/>
        <v/>
      </c>
      <c r="I289" s="311" t="str">
        <f t="shared" si="146"/>
        <v/>
      </c>
      <c r="J289" s="311" t="str">
        <f t="shared" si="146"/>
        <v/>
      </c>
      <c r="K289" s="311" t="str">
        <f t="shared" si="146"/>
        <v/>
      </c>
      <c r="L289" s="311" t="str">
        <f t="shared" si="146"/>
        <v/>
      </c>
      <c r="M289" s="311" t="str">
        <f t="shared" si="146"/>
        <v/>
      </c>
      <c r="N289" s="311" t="str">
        <f t="shared" si="147"/>
        <v/>
      </c>
      <c r="O289" s="311" t="str">
        <f t="shared" si="147"/>
        <v/>
      </c>
      <c r="P289" s="311" t="str">
        <f t="shared" si="147"/>
        <v/>
      </c>
      <c r="Q289" s="311" t="str">
        <f t="shared" si="147"/>
        <v/>
      </c>
      <c r="R289" s="311" t="str">
        <f t="shared" si="147"/>
        <v/>
      </c>
      <c r="S289" s="311" t="str">
        <f t="shared" si="147"/>
        <v/>
      </c>
      <c r="T289" s="311">
        <f t="shared" si="147"/>
        <v>0</v>
      </c>
      <c r="U289" s="311">
        <f t="shared" si="147"/>
        <v>0</v>
      </c>
      <c r="V289" s="311">
        <f t="shared" si="147"/>
        <v>0</v>
      </c>
      <c r="W289" s="311">
        <f t="shared" si="147"/>
        <v>0</v>
      </c>
      <c r="X289" s="311">
        <f t="shared" si="148"/>
        <v>0</v>
      </c>
      <c r="Y289" s="311">
        <f t="shared" si="148"/>
        <v>0</v>
      </c>
      <c r="Z289" s="311">
        <f t="shared" si="148"/>
        <v>0</v>
      </c>
      <c r="AA289" s="311">
        <f t="shared" si="148"/>
        <v>0</v>
      </c>
      <c r="AB289" s="311">
        <f t="shared" si="148"/>
        <v>0</v>
      </c>
      <c r="AC289" s="311">
        <f t="shared" si="148"/>
        <v>0</v>
      </c>
      <c r="AD289" s="311">
        <f t="shared" si="148"/>
        <v>0</v>
      </c>
      <c r="AE289" s="311">
        <f t="shared" si="148"/>
        <v>0</v>
      </c>
      <c r="AF289" s="311">
        <f t="shared" si="148"/>
        <v>0</v>
      </c>
      <c r="AG289" s="311">
        <f t="shared" si="148"/>
        <v>0</v>
      </c>
      <c r="AH289" s="311">
        <f t="shared" si="149"/>
        <v>0</v>
      </c>
      <c r="AI289" s="311">
        <f t="shared" si="149"/>
        <v>0</v>
      </c>
      <c r="AJ289" s="311">
        <f t="shared" si="149"/>
        <v>0</v>
      </c>
      <c r="AK289" s="311">
        <f t="shared" si="149"/>
        <v>0</v>
      </c>
      <c r="AL289" s="311">
        <f t="shared" si="149"/>
        <v>0</v>
      </c>
      <c r="AM289" s="311">
        <f t="shared" si="149"/>
        <v>0</v>
      </c>
      <c r="AN289" s="311">
        <f t="shared" si="149"/>
        <v>0</v>
      </c>
      <c r="AO289" s="311">
        <f t="shared" si="149"/>
        <v>0</v>
      </c>
      <c r="AP289" s="311">
        <f t="shared" si="149"/>
        <v>0</v>
      </c>
      <c r="AQ289" s="311">
        <f t="shared" si="149"/>
        <v>0</v>
      </c>
      <c r="AR289" s="311">
        <f t="shared" si="150"/>
        <v>0</v>
      </c>
      <c r="AS289" s="311">
        <f t="shared" si="150"/>
        <v>0</v>
      </c>
      <c r="AT289" s="311">
        <f t="shared" si="150"/>
        <v>0</v>
      </c>
      <c r="AU289" s="311">
        <f t="shared" si="150"/>
        <v>0</v>
      </c>
      <c r="AV289" s="311">
        <f t="shared" si="150"/>
        <v>0</v>
      </c>
      <c r="AW289" s="311">
        <f t="shared" si="150"/>
        <v>0</v>
      </c>
      <c r="AX289" s="311" t="str">
        <f t="shared" si="150"/>
        <v/>
      </c>
      <c r="AY289" s="311" t="str">
        <f t="shared" si="150"/>
        <v/>
      </c>
      <c r="AZ289" s="311" t="str">
        <f t="shared" si="150"/>
        <v/>
      </c>
      <c r="BA289" s="311" t="str">
        <f t="shared" si="150"/>
        <v/>
      </c>
      <c r="BB289" s="311" t="str">
        <f t="shared" si="151"/>
        <v/>
      </c>
      <c r="BC289" s="311" t="str">
        <f t="shared" si="151"/>
        <v/>
      </c>
      <c r="BD289" s="311" t="str">
        <f t="shared" si="151"/>
        <v/>
      </c>
      <c r="BE289" s="311" t="str">
        <f t="shared" si="151"/>
        <v/>
      </c>
      <c r="BF289" s="311" t="str">
        <f t="shared" si="151"/>
        <v/>
      </c>
      <c r="BG289" s="311" t="str">
        <f t="shared" si="151"/>
        <v/>
      </c>
      <c r="BH289" s="311" t="str">
        <f t="shared" si="151"/>
        <v/>
      </c>
      <c r="BI289" s="311" t="str">
        <f t="shared" si="151"/>
        <v/>
      </c>
      <c r="BJ289" s="311" t="str">
        <f t="shared" si="151"/>
        <v/>
      </c>
      <c r="BK289" s="311" t="str">
        <f t="shared" si="151"/>
        <v/>
      </c>
      <c r="BL289" s="311" t="str">
        <f t="shared" si="151"/>
        <v/>
      </c>
      <c r="BM289" s="311" t="str">
        <f t="shared" si="151"/>
        <v/>
      </c>
    </row>
    <row r="290" spans="1:65" s="253" customFormat="1">
      <c r="A290" s="457"/>
      <c r="B290" s="336">
        <f t="shared" si="127"/>
        <v>2070</v>
      </c>
      <c r="C290" s="339">
        <f t="shared" ca="1" si="126"/>
        <v>0</v>
      </c>
      <c r="D290" s="311" t="str">
        <f t="shared" si="146"/>
        <v/>
      </c>
      <c r="E290" s="311" t="str">
        <f t="shared" si="146"/>
        <v/>
      </c>
      <c r="F290" s="311" t="str">
        <f t="shared" si="146"/>
        <v/>
      </c>
      <c r="G290" s="311" t="str">
        <f t="shared" si="146"/>
        <v/>
      </c>
      <c r="H290" s="311" t="str">
        <f t="shared" si="146"/>
        <v/>
      </c>
      <c r="I290" s="311" t="str">
        <f t="shared" si="146"/>
        <v/>
      </c>
      <c r="J290" s="311" t="str">
        <f t="shared" si="146"/>
        <v/>
      </c>
      <c r="K290" s="311" t="str">
        <f t="shared" si="146"/>
        <v/>
      </c>
      <c r="L290" s="311" t="str">
        <f t="shared" si="146"/>
        <v/>
      </c>
      <c r="M290" s="311" t="str">
        <f t="shared" si="146"/>
        <v/>
      </c>
      <c r="N290" s="311" t="str">
        <f t="shared" si="147"/>
        <v/>
      </c>
      <c r="O290" s="311" t="str">
        <f t="shared" si="147"/>
        <v/>
      </c>
      <c r="P290" s="311" t="str">
        <f t="shared" si="147"/>
        <v/>
      </c>
      <c r="Q290" s="311" t="str">
        <f t="shared" si="147"/>
        <v/>
      </c>
      <c r="R290" s="311" t="str">
        <f t="shared" si="147"/>
        <v/>
      </c>
      <c r="S290" s="311" t="str">
        <f t="shared" si="147"/>
        <v/>
      </c>
      <c r="T290" s="311" t="str">
        <f t="shared" si="147"/>
        <v/>
      </c>
      <c r="U290" s="311">
        <f t="shared" si="147"/>
        <v>0</v>
      </c>
      <c r="V290" s="311">
        <f t="shared" si="147"/>
        <v>0</v>
      </c>
      <c r="W290" s="311">
        <f t="shared" si="147"/>
        <v>0</v>
      </c>
      <c r="X290" s="311">
        <f t="shared" si="148"/>
        <v>0</v>
      </c>
      <c r="Y290" s="311">
        <f t="shared" si="148"/>
        <v>0</v>
      </c>
      <c r="Z290" s="311">
        <f t="shared" si="148"/>
        <v>0</v>
      </c>
      <c r="AA290" s="311">
        <f t="shared" si="148"/>
        <v>0</v>
      </c>
      <c r="AB290" s="311">
        <f t="shared" si="148"/>
        <v>0</v>
      </c>
      <c r="AC290" s="311">
        <f t="shared" si="148"/>
        <v>0</v>
      </c>
      <c r="AD290" s="311">
        <f t="shared" si="148"/>
        <v>0</v>
      </c>
      <c r="AE290" s="311">
        <f t="shared" si="148"/>
        <v>0</v>
      </c>
      <c r="AF290" s="311">
        <f t="shared" si="148"/>
        <v>0</v>
      </c>
      <c r="AG290" s="311">
        <f t="shared" si="148"/>
        <v>0</v>
      </c>
      <c r="AH290" s="311">
        <f t="shared" si="149"/>
        <v>0</v>
      </c>
      <c r="AI290" s="311">
        <f t="shared" si="149"/>
        <v>0</v>
      </c>
      <c r="AJ290" s="311">
        <f t="shared" si="149"/>
        <v>0</v>
      </c>
      <c r="AK290" s="311">
        <f t="shared" si="149"/>
        <v>0</v>
      </c>
      <c r="AL290" s="311">
        <f t="shared" si="149"/>
        <v>0</v>
      </c>
      <c r="AM290" s="311">
        <f t="shared" si="149"/>
        <v>0</v>
      </c>
      <c r="AN290" s="311">
        <f t="shared" si="149"/>
        <v>0</v>
      </c>
      <c r="AO290" s="311">
        <f t="shared" si="149"/>
        <v>0</v>
      </c>
      <c r="AP290" s="311">
        <f t="shared" si="149"/>
        <v>0</v>
      </c>
      <c r="AQ290" s="311">
        <f t="shared" si="149"/>
        <v>0</v>
      </c>
      <c r="AR290" s="311">
        <f t="shared" si="150"/>
        <v>0</v>
      </c>
      <c r="AS290" s="311">
        <f t="shared" si="150"/>
        <v>0</v>
      </c>
      <c r="AT290" s="311">
        <f t="shared" si="150"/>
        <v>0</v>
      </c>
      <c r="AU290" s="311">
        <f t="shared" si="150"/>
        <v>0</v>
      </c>
      <c r="AV290" s="311">
        <f t="shared" si="150"/>
        <v>0</v>
      </c>
      <c r="AW290" s="311">
        <f t="shared" si="150"/>
        <v>0</v>
      </c>
      <c r="AX290" s="311">
        <f t="shared" si="150"/>
        <v>0</v>
      </c>
      <c r="AY290" s="311" t="str">
        <f t="shared" si="150"/>
        <v/>
      </c>
      <c r="AZ290" s="311" t="str">
        <f t="shared" si="150"/>
        <v/>
      </c>
      <c r="BA290" s="311" t="str">
        <f t="shared" si="150"/>
        <v/>
      </c>
      <c r="BB290" s="311" t="str">
        <f t="shared" si="151"/>
        <v/>
      </c>
      <c r="BC290" s="311" t="str">
        <f t="shared" si="151"/>
        <v/>
      </c>
      <c r="BD290" s="311" t="str">
        <f t="shared" si="151"/>
        <v/>
      </c>
      <c r="BE290" s="311" t="str">
        <f t="shared" si="151"/>
        <v/>
      </c>
      <c r="BF290" s="311" t="str">
        <f t="shared" si="151"/>
        <v/>
      </c>
      <c r="BG290" s="311" t="str">
        <f t="shared" si="151"/>
        <v/>
      </c>
      <c r="BH290" s="311" t="str">
        <f t="shared" si="151"/>
        <v/>
      </c>
      <c r="BI290" s="311" t="str">
        <f t="shared" si="151"/>
        <v/>
      </c>
      <c r="BJ290" s="311" t="str">
        <f t="shared" si="151"/>
        <v/>
      </c>
      <c r="BK290" s="311" t="str">
        <f t="shared" si="151"/>
        <v/>
      </c>
      <c r="BL290" s="311" t="str">
        <f t="shared" si="151"/>
        <v/>
      </c>
      <c r="BM290" s="311" t="str">
        <f t="shared" si="151"/>
        <v/>
      </c>
    </row>
    <row r="291" spans="1:65" s="253" customFormat="1">
      <c r="A291" s="457"/>
      <c r="B291" s="336">
        <f t="shared" si="127"/>
        <v>2071</v>
      </c>
      <c r="C291" s="339">
        <f t="shared" ca="1" si="126"/>
        <v>0</v>
      </c>
      <c r="D291" s="311" t="str">
        <f t="shared" si="146"/>
        <v/>
      </c>
      <c r="E291" s="311" t="str">
        <f t="shared" si="146"/>
        <v/>
      </c>
      <c r="F291" s="311" t="str">
        <f t="shared" si="146"/>
        <v/>
      </c>
      <c r="G291" s="311" t="str">
        <f t="shared" si="146"/>
        <v/>
      </c>
      <c r="H291" s="311" t="str">
        <f t="shared" si="146"/>
        <v/>
      </c>
      <c r="I291" s="311" t="str">
        <f t="shared" si="146"/>
        <v/>
      </c>
      <c r="J291" s="311" t="str">
        <f t="shared" si="146"/>
        <v/>
      </c>
      <c r="K291" s="311" t="str">
        <f t="shared" si="146"/>
        <v/>
      </c>
      <c r="L291" s="311" t="str">
        <f t="shared" si="146"/>
        <v/>
      </c>
      <c r="M291" s="311" t="str">
        <f t="shared" si="146"/>
        <v/>
      </c>
      <c r="N291" s="311" t="str">
        <f t="shared" si="147"/>
        <v/>
      </c>
      <c r="O291" s="311" t="str">
        <f t="shared" si="147"/>
        <v/>
      </c>
      <c r="P291" s="311" t="str">
        <f t="shared" si="147"/>
        <v/>
      </c>
      <c r="Q291" s="311" t="str">
        <f t="shared" si="147"/>
        <v/>
      </c>
      <c r="R291" s="311" t="str">
        <f t="shared" si="147"/>
        <v/>
      </c>
      <c r="S291" s="311" t="str">
        <f t="shared" si="147"/>
        <v/>
      </c>
      <c r="T291" s="311" t="str">
        <f t="shared" si="147"/>
        <v/>
      </c>
      <c r="U291" s="311" t="str">
        <f t="shared" si="147"/>
        <v/>
      </c>
      <c r="V291" s="311">
        <f t="shared" si="147"/>
        <v>0</v>
      </c>
      <c r="W291" s="311">
        <f t="shared" si="147"/>
        <v>0</v>
      </c>
      <c r="X291" s="311">
        <f t="shared" si="148"/>
        <v>0</v>
      </c>
      <c r="Y291" s="311">
        <f t="shared" si="148"/>
        <v>0</v>
      </c>
      <c r="Z291" s="311">
        <f t="shared" si="148"/>
        <v>0</v>
      </c>
      <c r="AA291" s="311">
        <f t="shared" si="148"/>
        <v>0</v>
      </c>
      <c r="AB291" s="311">
        <f t="shared" si="148"/>
        <v>0</v>
      </c>
      <c r="AC291" s="311">
        <f t="shared" si="148"/>
        <v>0</v>
      </c>
      <c r="AD291" s="311">
        <f t="shared" si="148"/>
        <v>0</v>
      </c>
      <c r="AE291" s="311">
        <f t="shared" si="148"/>
        <v>0</v>
      </c>
      <c r="AF291" s="311">
        <f t="shared" si="148"/>
        <v>0</v>
      </c>
      <c r="AG291" s="311">
        <f t="shared" si="148"/>
        <v>0</v>
      </c>
      <c r="AH291" s="311">
        <f t="shared" si="149"/>
        <v>0</v>
      </c>
      <c r="AI291" s="311">
        <f t="shared" si="149"/>
        <v>0</v>
      </c>
      <c r="AJ291" s="311">
        <f t="shared" si="149"/>
        <v>0</v>
      </c>
      <c r="AK291" s="311">
        <f t="shared" si="149"/>
        <v>0</v>
      </c>
      <c r="AL291" s="311">
        <f t="shared" si="149"/>
        <v>0</v>
      </c>
      <c r="AM291" s="311">
        <f t="shared" si="149"/>
        <v>0</v>
      </c>
      <c r="AN291" s="311">
        <f t="shared" si="149"/>
        <v>0</v>
      </c>
      <c r="AO291" s="311">
        <f t="shared" si="149"/>
        <v>0</v>
      </c>
      <c r="AP291" s="311">
        <f t="shared" si="149"/>
        <v>0</v>
      </c>
      <c r="AQ291" s="311">
        <f t="shared" si="149"/>
        <v>0</v>
      </c>
      <c r="AR291" s="311">
        <f t="shared" si="150"/>
        <v>0</v>
      </c>
      <c r="AS291" s="311">
        <f t="shared" si="150"/>
        <v>0</v>
      </c>
      <c r="AT291" s="311">
        <f t="shared" si="150"/>
        <v>0</v>
      </c>
      <c r="AU291" s="311">
        <f t="shared" si="150"/>
        <v>0</v>
      </c>
      <c r="AV291" s="311">
        <f t="shared" si="150"/>
        <v>0</v>
      </c>
      <c r="AW291" s="311">
        <f t="shared" si="150"/>
        <v>0</v>
      </c>
      <c r="AX291" s="311">
        <f t="shared" si="150"/>
        <v>0</v>
      </c>
      <c r="AY291" s="311">
        <f t="shared" si="150"/>
        <v>0</v>
      </c>
      <c r="AZ291" s="311" t="str">
        <f t="shared" si="150"/>
        <v/>
      </c>
      <c r="BA291" s="311" t="str">
        <f t="shared" si="150"/>
        <v/>
      </c>
      <c r="BB291" s="311" t="str">
        <f t="shared" si="151"/>
        <v/>
      </c>
      <c r="BC291" s="311" t="str">
        <f t="shared" si="151"/>
        <v/>
      </c>
      <c r="BD291" s="311" t="str">
        <f t="shared" si="151"/>
        <v/>
      </c>
      <c r="BE291" s="311" t="str">
        <f t="shared" si="151"/>
        <v/>
      </c>
      <c r="BF291" s="311" t="str">
        <f t="shared" si="151"/>
        <v/>
      </c>
      <c r="BG291" s="311" t="str">
        <f t="shared" si="151"/>
        <v/>
      </c>
      <c r="BH291" s="311" t="str">
        <f t="shared" si="151"/>
        <v/>
      </c>
      <c r="BI291" s="311" t="str">
        <f t="shared" si="151"/>
        <v/>
      </c>
      <c r="BJ291" s="311" t="str">
        <f t="shared" si="151"/>
        <v/>
      </c>
      <c r="BK291" s="311" t="str">
        <f t="shared" si="151"/>
        <v/>
      </c>
      <c r="BL291" s="311" t="str">
        <f t="shared" si="151"/>
        <v/>
      </c>
      <c r="BM291" s="311" t="str">
        <f t="shared" si="151"/>
        <v/>
      </c>
    </row>
    <row r="292" spans="1:65" s="253" customFormat="1">
      <c r="A292" s="457"/>
      <c r="B292" s="336">
        <f t="shared" si="127"/>
        <v>2072</v>
      </c>
      <c r="C292" s="339">
        <f t="shared" ca="1" si="126"/>
        <v>0</v>
      </c>
      <c r="D292" s="311" t="str">
        <f t="shared" si="146"/>
        <v/>
      </c>
      <c r="E292" s="311" t="str">
        <f t="shared" si="146"/>
        <v/>
      </c>
      <c r="F292" s="311" t="str">
        <f t="shared" si="146"/>
        <v/>
      </c>
      <c r="G292" s="311" t="str">
        <f t="shared" si="146"/>
        <v/>
      </c>
      <c r="H292" s="311" t="str">
        <f t="shared" si="146"/>
        <v/>
      </c>
      <c r="I292" s="311" t="str">
        <f t="shared" si="146"/>
        <v/>
      </c>
      <c r="J292" s="311" t="str">
        <f t="shared" si="146"/>
        <v/>
      </c>
      <c r="K292" s="311" t="str">
        <f t="shared" si="146"/>
        <v/>
      </c>
      <c r="L292" s="311" t="str">
        <f t="shared" si="146"/>
        <v/>
      </c>
      <c r="M292" s="311" t="str">
        <f t="shared" si="146"/>
        <v/>
      </c>
      <c r="N292" s="311" t="str">
        <f t="shared" si="147"/>
        <v/>
      </c>
      <c r="O292" s="311" t="str">
        <f t="shared" si="147"/>
        <v/>
      </c>
      <c r="P292" s="311" t="str">
        <f t="shared" si="147"/>
        <v/>
      </c>
      <c r="Q292" s="311" t="str">
        <f t="shared" si="147"/>
        <v/>
      </c>
      <c r="R292" s="311" t="str">
        <f t="shared" si="147"/>
        <v/>
      </c>
      <c r="S292" s="311" t="str">
        <f t="shared" si="147"/>
        <v/>
      </c>
      <c r="T292" s="311" t="str">
        <f t="shared" si="147"/>
        <v/>
      </c>
      <c r="U292" s="311" t="str">
        <f t="shared" si="147"/>
        <v/>
      </c>
      <c r="V292" s="311" t="str">
        <f t="shared" si="147"/>
        <v/>
      </c>
      <c r="W292" s="311">
        <f t="shared" si="147"/>
        <v>0</v>
      </c>
      <c r="X292" s="311">
        <f t="shared" si="148"/>
        <v>0</v>
      </c>
      <c r="Y292" s="311">
        <f t="shared" si="148"/>
        <v>0</v>
      </c>
      <c r="Z292" s="311">
        <f t="shared" si="148"/>
        <v>0</v>
      </c>
      <c r="AA292" s="311">
        <f t="shared" si="148"/>
        <v>0</v>
      </c>
      <c r="AB292" s="311">
        <f t="shared" si="148"/>
        <v>0</v>
      </c>
      <c r="AC292" s="311">
        <f t="shared" si="148"/>
        <v>0</v>
      </c>
      <c r="AD292" s="311">
        <f t="shared" si="148"/>
        <v>0</v>
      </c>
      <c r="AE292" s="311">
        <f t="shared" si="148"/>
        <v>0</v>
      </c>
      <c r="AF292" s="311">
        <f t="shared" si="148"/>
        <v>0</v>
      </c>
      <c r="AG292" s="311">
        <f t="shared" si="148"/>
        <v>0</v>
      </c>
      <c r="AH292" s="311">
        <f t="shared" si="149"/>
        <v>0</v>
      </c>
      <c r="AI292" s="311">
        <f t="shared" si="149"/>
        <v>0</v>
      </c>
      <c r="AJ292" s="311">
        <f t="shared" si="149"/>
        <v>0</v>
      </c>
      <c r="AK292" s="311">
        <f t="shared" si="149"/>
        <v>0</v>
      </c>
      <c r="AL292" s="311">
        <f t="shared" si="149"/>
        <v>0</v>
      </c>
      <c r="AM292" s="311">
        <f t="shared" si="149"/>
        <v>0</v>
      </c>
      <c r="AN292" s="311">
        <f t="shared" si="149"/>
        <v>0</v>
      </c>
      <c r="AO292" s="311">
        <f t="shared" si="149"/>
        <v>0</v>
      </c>
      <c r="AP292" s="311">
        <f t="shared" si="149"/>
        <v>0</v>
      </c>
      <c r="AQ292" s="311">
        <f t="shared" si="149"/>
        <v>0</v>
      </c>
      <c r="AR292" s="311">
        <f t="shared" si="150"/>
        <v>0</v>
      </c>
      <c r="AS292" s="311">
        <f t="shared" si="150"/>
        <v>0</v>
      </c>
      <c r="AT292" s="311">
        <f t="shared" si="150"/>
        <v>0</v>
      </c>
      <c r="AU292" s="311">
        <f t="shared" si="150"/>
        <v>0</v>
      </c>
      <c r="AV292" s="311">
        <f t="shared" si="150"/>
        <v>0</v>
      </c>
      <c r="AW292" s="311">
        <f t="shared" si="150"/>
        <v>0</v>
      </c>
      <c r="AX292" s="311">
        <f t="shared" si="150"/>
        <v>0</v>
      </c>
      <c r="AY292" s="311">
        <f t="shared" si="150"/>
        <v>0</v>
      </c>
      <c r="AZ292" s="311">
        <f t="shared" si="150"/>
        <v>0</v>
      </c>
      <c r="BA292" s="311" t="str">
        <f t="shared" si="150"/>
        <v/>
      </c>
      <c r="BB292" s="311" t="str">
        <f t="shared" si="151"/>
        <v/>
      </c>
      <c r="BC292" s="311" t="str">
        <f t="shared" si="151"/>
        <v/>
      </c>
      <c r="BD292" s="311" t="str">
        <f t="shared" si="151"/>
        <v/>
      </c>
      <c r="BE292" s="311" t="str">
        <f t="shared" si="151"/>
        <v/>
      </c>
      <c r="BF292" s="311" t="str">
        <f t="shared" si="151"/>
        <v/>
      </c>
      <c r="BG292" s="311" t="str">
        <f t="shared" si="151"/>
        <v/>
      </c>
      <c r="BH292" s="311" t="str">
        <f t="shared" si="151"/>
        <v/>
      </c>
      <c r="BI292" s="311" t="str">
        <f t="shared" si="151"/>
        <v/>
      </c>
      <c r="BJ292" s="311" t="str">
        <f t="shared" si="151"/>
        <v/>
      </c>
      <c r="BK292" s="311" t="str">
        <f t="shared" si="151"/>
        <v/>
      </c>
      <c r="BL292" s="311" t="str">
        <f t="shared" si="151"/>
        <v/>
      </c>
      <c r="BM292" s="311" t="str">
        <f t="shared" si="151"/>
        <v/>
      </c>
    </row>
    <row r="293" spans="1:65" s="253" customFormat="1">
      <c r="A293" s="457"/>
      <c r="B293" s="336">
        <f t="shared" si="127"/>
        <v>2073</v>
      </c>
      <c r="C293" s="339">
        <f t="shared" ca="1" si="126"/>
        <v>0</v>
      </c>
      <c r="D293" s="311" t="str">
        <f t="shared" si="146"/>
        <v/>
      </c>
      <c r="E293" s="311" t="str">
        <f t="shared" si="146"/>
        <v/>
      </c>
      <c r="F293" s="311" t="str">
        <f t="shared" si="146"/>
        <v/>
      </c>
      <c r="G293" s="311" t="str">
        <f t="shared" si="146"/>
        <v/>
      </c>
      <c r="H293" s="311" t="str">
        <f t="shared" si="146"/>
        <v/>
      </c>
      <c r="I293" s="311" t="str">
        <f t="shared" si="146"/>
        <v/>
      </c>
      <c r="J293" s="311" t="str">
        <f t="shared" si="146"/>
        <v/>
      </c>
      <c r="K293" s="311" t="str">
        <f t="shared" si="146"/>
        <v/>
      </c>
      <c r="L293" s="311" t="str">
        <f t="shared" si="146"/>
        <v/>
      </c>
      <c r="M293" s="311" t="str">
        <f t="shared" si="146"/>
        <v/>
      </c>
      <c r="N293" s="311" t="str">
        <f t="shared" si="147"/>
        <v/>
      </c>
      <c r="O293" s="311" t="str">
        <f t="shared" si="147"/>
        <v/>
      </c>
      <c r="P293" s="311" t="str">
        <f t="shared" si="147"/>
        <v/>
      </c>
      <c r="Q293" s="311" t="str">
        <f t="shared" si="147"/>
        <v/>
      </c>
      <c r="R293" s="311" t="str">
        <f t="shared" si="147"/>
        <v/>
      </c>
      <c r="S293" s="311" t="str">
        <f t="shared" si="147"/>
        <v/>
      </c>
      <c r="T293" s="311" t="str">
        <f t="shared" si="147"/>
        <v/>
      </c>
      <c r="U293" s="311" t="str">
        <f t="shared" si="147"/>
        <v/>
      </c>
      <c r="V293" s="311" t="str">
        <f t="shared" si="147"/>
        <v/>
      </c>
      <c r="W293" s="311" t="str">
        <f t="shared" si="147"/>
        <v/>
      </c>
      <c r="X293" s="311">
        <f t="shared" si="148"/>
        <v>0</v>
      </c>
      <c r="Y293" s="311">
        <f t="shared" si="148"/>
        <v>0</v>
      </c>
      <c r="Z293" s="311">
        <f t="shared" si="148"/>
        <v>0</v>
      </c>
      <c r="AA293" s="311">
        <f t="shared" si="148"/>
        <v>0</v>
      </c>
      <c r="AB293" s="311">
        <f t="shared" si="148"/>
        <v>0</v>
      </c>
      <c r="AC293" s="311">
        <f t="shared" si="148"/>
        <v>0</v>
      </c>
      <c r="AD293" s="311">
        <f t="shared" si="148"/>
        <v>0</v>
      </c>
      <c r="AE293" s="311">
        <f t="shared" si="148"/>
        <v>0</v>
      </c>
      <c r="AF293" s="311">
        <f t="shared" si="148"/>
        <v>0</v>
      </c>
      <c r="AG293" s="311">
        <f t="shared" si="148"/>
        <v>0</v>
      </c>
      <c r="AH293" s="311">
        <f t="shared" si="149"/>
        <v>0</v>
      </c>
      <c r="AI293" s="311">
        <f t="shared" si="149"/>
        <v>0</v>
      </c>
      <c r="AJ293" s="311">
        <f t="shared" si="149"/>
        <v>0</v>
      </c>
      <c r="AK293" s="311">
        <f t="shared" si="149"/>
        <v>0</v>
      </c>
      <c r="AL293" s="311">
        <f t="shared" si="149"/>
        <v>0</v>
      </c>
      <c r="AM293" s="311">
        <f t="shared" si="149"/>
        <v>0</v>
      </c>
      <c r="AN293" s="311">
        <f t="shared" si="149"/>
        <v>0</v>
      </c>
      <c r="AO293" s="311">
        <f t="shared" si="149"/>
        <v>0</v>
      </c>
      <c r="AP293" s="311">
        <f t="shared" si="149"/>
        <v>0</v>
      </c>
      <c r="AQ293" s="311">
        <f t="shared" si="149"/>
        <v>0</v>
      </c>
      <c r="AR293" s="311">
        <f t="shared" si="150"/>
        <v>0</v>
      </c>
      <c r="AS293" s="311">
        <f t="shared" si="150"/>
        <v>0</v>
      </c>
      <c r="AT293" s="311">
        <f t="shared" si="150"/>
        <v>0</v>
      </c>
      <c r="AU293" s="311">
        <f t="shared" si="150"/>
        <v>0</v>
      </c>
      <c r="AV293" s="311">
        <f t="shared" si="150"/>
        <v>0</v>
      </c>
      <c r="AW293" s="311">
        <f t="shared" si="150"/>
        <v>0</v>
      </c>
      <c r="AX293" s="311">
        <f t="shared" si="150"/>
        <v>0</v>
      </c>
      <c r="AY293" s="311">
        <f t="shared" si="150"/>
        <v>0</v>
      </c>
      <c r="AZ293" s="311">
        <f t="shared" si="150"/>
        <v>0</v>
      </c>
      <c r="BA293" s="311">
        <f t="shared" si="150"/>
        <v>0</v>
      </c>
      <c r="BB293" s="311" t="str">
        <f t="shared" si="151"/>
        <v/>
      </c>
      <c r="BC293" s="311" t="str">
        <f t="shared" si="151"/>
        <v/>
      </c>
      <c r="BD293" s="311" t="str">
        <f t="shared" si="151"/>
        <v/>
      </c>
      <c r="BE293" s="311" t="str">
        <f t="shared" si="151"/>
        <v/>
      </c>
      <c r="BF293" s="311" t="str">
        <f t="shared" si="151"/>
        <v/>
      </c>
      <c r="BG293" s="311" t="str">
        <f t="shared" si="151"/>
        <v/>
      </c>
      <c r="BH293" s="311" t="str">
        <f t="shared" si="151"/>
        <v/>
      </c>
      <c r="BI293" s="311" t="str">
        <f t="shared" si="151"/>
        <v/>
      </c>
      <c r="BJ293" s="311" t="str">
        <f t="shared" si="151"/>
        <v/>
      </c>
      <c r="BK293" s="311" t="str">
        <f t="shared" si="151"/>
        <v/>
      </c>
      <c r="BL293" s="311" t="str">
        <f t="shared" si="151"/>
        <v/>
      </c>
      <c r="BM293" s="311" t="str">
        <f t="shared" si="151"/>
        <v/>
      </c>
    </row>
    <row r="294" spans="1:65" s="253" customFormat="1">
      <c r="A294" s="457"/>
      <c r="B294" s="336">
        <f t="shared" si="127"/>
        <v>2074</v>
      </c>
      <c r="C294" s="339">
        <f t="shared" ca="1" si="126"/>
        <v>0</v>
      </c>
      <c r="D294" s="311" t="str">
        <f t="shared" ref="D294:M305" si="152">IF(D$242="","",IF($B294&gt;$B$18,"",IF(AND($B294&gt;=D$242,$B294-D$242&lt;$B$22),D$243/$B$22,"")))</f>
        <v/>
      </c>
      <c r="E294" s="311" t="str">
        <f t="shared" si="152"/>
        <v/>
      </c>
      <c r="F294" s="311" t="str">
        <f t="shared" si="152"/>
        <v/>
      </c>
      <c r="G294" s="311" t="str">
        <f t="shared" si="152"/>
        <v/>
      </c>
      <c r="H294" s="311" t="str">
        <f t="shared" si="152"/>
        <v/>
      </c>
      <c r="I294" s="311" t="str">
        <f t="shared" si="152"/>
        <v/>
      </c>
      <c r="J294" s="311" t="str">
        <f t="shared" si="152"/>
        <v/>
      </c>
      <c r="K294" s="311" t="str">
        <f t="shared" si="152"/>
        <v/>
      </c>
      <c r="L294" s="311" t="str">
        <f t="shared" si="152"/>
        <v/>
      </c>
      <c r="M294" s="311" t="str">
        <f t="shared" si="152"/>
        <v/>
      </c>
      <c r="N294" s="311" t="str">
        <f t="shared" ref="N294:W305" si="153">IF(N$242="","",IF($B294&gt;$B$18,"",IF(AND($B294&gt;=N$242,$B294-N$242&lt;$B$22),N$243/$B$22,"")))</f>
        <v/>
      </c>
      <c r="O294" s="311" t="str">
        <f t="shared" si="153"/>
        <v/>
      </c>
      <c r="P294" s="311" t="str">
        <f t="shared" si="153"/>
        <v/>
      </c>
      <c r="Q294" s="311" t="str">
        <f t="shared" si="153"/>
        <v/>
      </c>
      <c r="R294" s="311" t="str">
        <f t="shared" si="153"/>
        <v/>
      </c>
      <c r="S294" s="311" t="str">
        <f t="shared" si="153"/>
        <v/>
      </c>
      <c r="T294" s="311" t="str">
        <f t="shared" si="153"/>
        <v/>
      </c>
      <c r="U294" s="311" t="str">
        <f t="shared" si="153"/>
        <v/>
      </c>
      <c r="V294" s="311" t="str">
        <f t="shared" si="153"/>
        <v/>
      </c>
      <c r="W294" s="311" t="str">
        <f t="shared" si="153"/>
        <v/>
      </c>
      <c r="X294" s="311" t="str">
        <f t="shared" ref="X294:AG305" si="154">IF(X$242="","",IF($B294&gt;$B$18,"",IF(AND($B294&gt;=X$242,$B294-X$242&lt;$B$22),X$243/$B$22,"")))</f>
        <v/>
      </c>
      <c r="Y294" s="311">
        <f t="shared" si="154"/>
        <v>0</v>
      </c>
      <c r="Z294" s="311">
        <f t="shared" si="154"/>
        <v>0</v>
      </c>
      <c r="AA294" s="311">
        <f t="shared" si="154"/>
        <v>0</v>
      </c>
      <c r="AB294" s="311">
        <f t="shared" si="154"/>
        <v>0</v>
      </c>
      <c r="AC294" s="311">
        <f t="shared" si="154"/>
        <v>0</v>
      </c>
      <c r="AD294" s="311">
        <f t="shared" si="154"/>
        <v>0</v>
      </c>
      <c r="AE294" s="311">
        <f t="shared" si="154"/>
        <v>0</v>
      </c>
      <c r="AF294" s="311">
        <f t="shared" si="154"/>
        <v>0</v>
      </c>
      <c r="AG294" s="311">
        <f t="shared" si="154"/>
        <v>0</v>
      </c>
      <c r="AH294" s="311">
        <f t="shared" ref="AH294:AQ305" si="155">IF(AH$242="","",IF($B294&gt;$B$18,"",IF(AND($B294&gt;=AH$242,$B294-AH$242&lt;$B$22),AH$243/$B$22,"")))</f>
        <v>0</v>
      </c>
      <c r="AI294" s="311">
        <f t="shared" si="155"/>
        <v>0</v>
      </c>
      <c r="AJ294" s="311">
        <f t="shared" si="155"/>
        <v>0</v>
      </c>
      <c r="AK294" s="311">
        <f t="shared" si="155"/>
        <v>0</v>
      </c>
      <c r="AL294" s="311">
        <f t="shared" si="155"/>
        <v>0</v>
      </c>
      <c r="AM294" s="311">
        <f t="shared" si="155"/>
        <v>0</v>
      </c>
      <c r="AN294" s="311">
        <f t="shared" si="155"/>
        <v>0</v>
      </c>
      <c r="AO294" s="311">
        <f t="shared" si="155"/>
        <v>0</v>
      </c>
      <c r="AP294" s="311">
        <f t="shared" si="155"/>
        <v>0</v>
      </c>
      <c r="AQ294" s="311">
        <f t="shared" si="155"/>
        <v>0</v>
      </c>
      <c r="AR294" s="311">
        <f t="shared" ref="AR294:BA305" si="156">IF(AR$242="","",IF($B294&gt;$B$18,"",IF(AND($B294&gt;=AR$242,$B294-AR$242&lt;$B$22),AR$243/$B$22,"")))</f>
        <v>0</v>
      </c>
      <c r="AS294" s="311">
        <f t="shared" si="156"/>
        <v>0</v>
      </c>
      <c r="AT294" s="311">
        <f t="shared" si="156"/>
        <v>0</v>
      </c>
      <c r="AU294" s="311">
        <f t="shared" si="156"/>
        <v>0</v>
      </c>
      <c r="AV294" s="311">
        <f t="shared" si="156"/>
        <v>0</v>
      </c>
      <c r="AW294" s="311">
        <f t="shared" si="156"/>
        <v>0</v>
      </c>
      <c r="AX294" s="311">
        <f t="shared" si="156"/>
        <v>0</v>
      </c>
      <c r="AY294" s="311">
        <f t="shared" si="156"/>
        <v>0</v>
      </c>
      <c r="AZ294" s="311">
        <f t="shared" si="156"/>
        <v>0</v>
      </c>
      <c r="BA294" s="311">
        <f t="shared" si="156"/>
        <v>0</v>
      </c>
      <c r="BB294" s="311">
        <f t="shared" ref="BB294:BM305" si="157">IF(BB$242="","",IF($B294&gt;$B$18,"",IF(AND($B294&gt;=BB$242,$B294-BB$242&lt;$B$22),BB$243/$B$22,"")))</f>
        <v>0</v>
      </c>
      <c r="BC294" s="311" t="str">
        <f t="shared" si="157"/>
        <v/>
      </c>
      <c r="BD294" s="311" t="str">
        <f t="shared" si="157"/>
        <v/>
      </c>
      <c r="BE294" s="311" t="str">
        <f t="shared" si="157"/>
        <v/>
      </c>
      <c r="BF294" s="311" t="str">
        <f t="shared" si="157"/>
        <v/>
      </c>
      <c r="BG294" s="311" t="str">
        <f t="shared" si="157"/>
        <v/>
      </c>
      <c r="BH294" s="311" t="str">
        <f t="shared" si="157"/>
        <v/>
      </c>
      <c r="BI294" s="311" t="str">
        <f t="shared" si="157"/>
        <v/>
      </c>
      <c r="BJ294" s="311" t="str">
        <f t="shared" si="157"/>
        <v/>
      </c>
      <c r="BK294" s="311" t="str">
        <f t="shared" si="157"/>
        <v/>
      </c>
      <c r="BL294" s="311" t="str">
        <f t="shared" si="157"/>
        <v/>
      </c>
      <c r="BM294" s="311" t="str">
        <f t="shared" si="157"/>
        <v/>
      </c>
    </row>
    <row r="295" spans="1:65" s="253" customFormat="1">
      <c r="A295" s="457"/>
      <c r="B295" s="336">
        <f t="shared" si="127"/>
        <v>2075</v>
      </c>
      <c r="C295" s="339">
        <f t="shared" ca="1" si="126"/>
        <v>0</v>
      </c>
      <c r="D295" s="311" t="str">
        <f t="shared" si="152"/>
        <v/>
      </c>
      <c r="E295" s="311" t="str">
        <f t="shared" si="152"/>
        <v/>
      </c>
      <c r="F295" s="311" t="str">
        <f t="shared" si="152"/>
        <v/>
      </c>
      <c r="G295" s="311" t="str">
        <f t="shared" si="152"/>
        <v/>
      </c>
      <c r="H295" s="311" t="str">
        <f t="shared" si="152"/>
        <v/>
      </c>
      <c r="I295" s="311" t="str">
        <f t="shared" si="152"/>
        <v/>
      </c>
      <c r="J295" s="311" t="str">
        <f t="shared" si="152"/>
        <v/>
      </c>
      <c r="K295" s="311" t="str">
        <f t="shared" si="152"/>
        <v/>
      </c>
      <c r="L295" s="311" t="str">
        <f t="shared" si="152"/>
        <v/>
      </c>
      <c r="M295" s="311" t="str">
        <f t="shared" si="152"/>
        <v/>
      </c>
      <c r="N295" s="311" t="str">
        <f t="shared" si="153"/>
        <v/>
      </c>
      <c r="O295" s="311" t="str">
        <f t="shared" si="153"/>
        <v/>
      </c>
      <c r="P295" s="311" t="str">
        <f t="shared" si="153"/>
        <v/>
      </c>
      <c r="Q295" s="311" t="str">
        <f t="shared" si="153"/>
        <v/>
      </c>
      <c r="R295" s="311" t="str">
        <f t="shared" si="153"/>
        <v/>
      </c>
      <c r="S295" s="311" t="str">
        <f t="shared" si="153"/>
        <v/>
      </c>
      <c r="T295" s="311" t="str">
        <f t="shared" si="153"/>
        <v/>
      </c>
      <c r="U295" s="311" t="str">
        <f t="shared" si="153"/>
        <v/>
      </c>
      <c r="V295" s="311" t="str">
        <f t="shared" si="153"/>
        <v/>
      </c>
      <c r="W295" s="311" t="str">
        <f t="shared" si="153"/>
        <v/>
      </c>
      <c r="X295" s="311" t="str">
        <f t="shared" si="154"/>
        <v/>
      </c>
      <c r="Y295" s="311" t="str">
        <f t="shared" si="154"/>
        <v/>
      </c>
      <c r="Z295" s="311">
        <f t="shared" si="154"/>
        <v>0</v>
      </c>
      <c r="AA295" s="311">
        <f t="shared" si="154"/>
        <v>0</v>
      </c>
      <c r="AB295" s="311">
        <f t="shared" si="154"/>
        <v>0</v>
      </c>
      <c r="AC295" s="311">
        <f t="shared" si="154"/>
        <v>0</v>
      </c>
      <c r="AD295" s="311">
        <f t="shared" si="154"/>
        <v>0</v>
      </c>
      <c r="AE295" s="311">
        <f t="shared" si="154"/>
        <v>0</v>
      </c>
      <c r="AF295" s="311">
        <f t="shared" si="154"/>
        <v>0</v>
      </c>
      <c r="AG295" s="311">
        <f t="shared" si="154"/>
        <v>0</v>
      </c>
      <c r="AH295" s="311">
        <f t="shared" si="155"/>
        <v>0</v>
      </c>
      <c r="AI295" s="311">
        <f t="shared" si="155"/>
        <v>0</v>
      </c>
      <c r="AJ295" s="311">
        <f t="shared" si="155"/>
        <v>0</v>
      </c>
      <c r="AK295" s="311">
        <f t="shared" si="155"/>
        <v>0</v>
      </c>
      <c r="AL295" s="311">
        <f t="shared" si="155"/>
        <v>0</v>
      </c>
      <c r="AM295" s="311">
        <f t="shared" si="155"/>
        <v>0</v>
      </c>
      <c r="AN295" s="311">
        <f t="shared" si="155"/>
        <v>0</v>
      </c>
      <c r="AO295" s="311">
        <f t="shared" si="155"/>
        <v>0</v>
      </c>
      <c r="AP295" s="311">
        <f t="shared" si="155"/>
        <v>0</v>
      </c>
      <c r="AQ295" s="311">
        <f t="shared" si="155"/>
        <v>0</v>
      </c>
      <c r="AR295" s="311">
        <f t="shared" si="156"/>
        <v>0</v>
      </c>
      <c r="AS295" s="311">
        <f t="shared" si="156"/>
        <v>0</v>
      </c>
      <c r="AT295" s="311">
        <f t="shared" si="156"/>
        <v>0</v>
      </c>
      <c r="AU295" s="311">
        <f t="shared" si="156"/>
        <v>0</v>
      </c>
      <c r="AV295" s="311">
        <f t="shared" si="156"/>
        <v>0</v>
      </c>
      <c r="AW295" s="311">
        <f t="shared" si="156"/>
        <v>0</v>
      </c>
      <c r="AX295" s="311">
        <f t="shared" si="156"/>
        <v>0</v>
      </c>
      <c r="AY295" s="311">
        <f t="shared" si="156"/>
        <v>0</v>
      </c>
      <c r="AZ295" s="311">
        <f t="shared" si="156"/>
        <v>0</v>
      </c>
      <c r="BA295" s="311">
        <f t="shared" si="156"/>
        <v>0</v>
      </c>
      <c r="BB295" s="311">
        <f t="shared" si="157"/>
        <v>0</v>
      </c>
      <c r="BC295" s="311">
        <f t="shared" si="157"/>
        <v>0</v>
      </c>
      <c r="BD295" s="311" t="str">
        <f t="shared" si="157"/>
        <v/>
      </c>
      <c r="BE295" s="311" t="str">
        <f t="shared" si="157"/>
        <v/>
      </c>
      <c r="BF295" s="311" t="str">
        <f t="shared" si="157"/>
        <v/>
      </c>
      <c r="BG295" s="311" t="str">
        <f t="shared" si="157"/>
        <v/>
      </c>
      <c r="BH295" s="311" t="str">
        <f t="shared" si="157"/>
        <v/>
      </c>
      <c r="BI295" s="311" t="str">
        <f t="shared" si="157"/>
        <v/>
      </c>
      <c r="BJ295" s="311" t="str">
        <f t="shared" si="157"/>
        <v/>
      </c>
      <c r="BK295" s="311" t="str">
        <f t="shared" si="157"/>
        <v/>
      </c>
      <c r="BL295" s="311" t="str">
        <f t="shared" si="157"/>
        <v/>
      </c>
      <c r="BM295" s="311" t="str">
        <f t="shared" si="157"/>
        <v/>
      </c>
    </row>
    <row r="296" spans="1:65" s="253" customFormat="1">
      <c r="A296" s="457"/>
      <c r="B296" s="336">
        <f t="shared" si="127"/>
        <v>2076</v>
      </c>
      <c r="C296" s="339">
        <f t="shared" ca="1" si="126"/>
        <v>0</v>
      </c>
      <c r="D296" s="311" t="str">
        <f t="shared" si="152"/>
        <v/>
      </c>
      <c r="E296" s="311" t="str">
        <f t="shared" si="152"/>
        <v/>
      </c>
      <c r="F296" s="311" t="str">
        <f t="shared" si="152"/>
        <v/>
      </c>
      <c r="G296" s="311" t="str">
        <f t="shared" si="152"/>
        <v/>
      </c>
      <c r="H296" s="311" t="str">
        <f t="shared" si="152"/>
        <v/>
      </c>
      <c r="I296" s="311" t="str">
        <f t="shared" si="152"/>
        <v/>
      </c>
      <c r="J296" s="311" t="str">
        <f t="shared" si="152"/>
        <v/>
      </c>
      <c r="K296" s="311" t="str">
        <f t="shared" si="152"/>
        <v/>
      </c>
      <c r="L296" s="311" t="str">
        <f t="shared" si="152"/>
        <v/>
      </c>
      <c r="M296" s="311" t="str">
        <f t="shared" si="152"/>
        <v/>
      </c>
      <c r="N296" s="311" t="str">
        <f t="shared" si="153"/>
        <v/>
      </c>
      <c r="O296" s="311" t="str">
        <f t="shared" si="153"/>
        <v/>
      </c>
      <c r="P296" s="311" t="str">
        <f t="shared" si="153"/>
        <v/>
      </c>
      <c r="Q296" s="311" t="str">
        <f t="shared" si="153"/>
        <v/>
      </c>
      <c r="R296" s="311" t="str">
        <f t="shared" si="153"/>
        <v/>
      </c>
      <c r="S296" s="311" t="str">
        <f t="shared" si="153"/>
        <v/>
      </c>
      <c r="T296" s="311" t="str">
        <f t="shared" si="153"/>
        <v/>
      </c>
      <c r="U296" s="311" t="str">
        <f t="shared" si="153"/>
        <v/>
      </c>
      <c r="V296" s="311" t="str">
        <f t="shared" si="153"/>
        <v/>
      </c>
      <c r="W296" s="311" t="str">
        <f t="shared" si="153"/>
        <v/>
      </c>
      <c r="X296" s="311" t="str">
        <f t="shared" si="154"/>
        <v/>
      </c>
      <c r="Y296" s="311" t="str">
        <f t="shared" si="154"/>
        <v/>
      </c>
      <c r="Z296" s="311" t="str">
        <f t="shared" si="154"/>
        <v/>
      </c>
      <c r="AA296" s="311">
        <f t="shared" si="154"/>
        <v>0</v>
      </c>
      <c r="AB296" s="311">
        <f t="shared" si="154"/>
        <v>0</v>
      </c>
      <c r="AC296" s="311">
        <f t="shared" si="154"/>
        <v>0</v>
      </c>
      <c r="AD296" s="311">
        <f t="shared" si="154"/>
        <v>0</v>
      </c>
      <c r="AE296" s="311">
        <f t="shared" si="154"/>
        <v>0</v>
      </c>
      <c r="AF296" s="311">
        <f t="shared" si="154"/>
        <v>0</v>
      </c>
      <c r="AG296" s="311">
        <f t="shared" si="154"/>
        <v>0</v>
      </c>
      <c r="AH296" s="311">
        <f t="shared" si="155"/>
        <v>0</v>
      </c>
      <c r="AI296" s="311">
        <f t="shared" si="155"/>
        <v>0</v>
      </c>
      <c r="AJ296" s="311">
        <f t="shared" si="155"/>
        <v>0</v>
      </c>
      <c r="AK296" s="311">
        <f t="shared" si="155"/>
        <v>0</v>
      </c>
      <c r="AL296" s="311">
        <f t="shared" si="155"/>
        <v>0</v>
      </c>
      <c r="AM296" s="311">
        <f t="shared" si="155"/>
        <v>0</v>
      </c>
      <c r="AN296" s="311">
        <f t="shared" si="155"/>
        <v>0</v>
      </c>
      <c r="AO296" s="311">
        <f t="shared" si="155"/>
        <v>0</v>
      </c>
      <c r="AP296" s="311">
        <f t="shared" si="155"/>
        <v>0</v>
      </c>
      <c r="AQ296" s="311">
        <f t="shared" si="155"/>
        <v>0</v>
      </c>
      <c r="AR296" s="311">
        <f t="shared" si="156"/>
        <v>0</v>
      </c>
      <c r="AS296" s="311">
        <f t="shared" si="156"/>
        <v>0</v>
      </c>
      <c r="AT296" s="311">
        <f t="shared" si="156"/>
        <v>0</v>
      </c>
      <c r="AU296" s="311">
        <f t="shared" si="156"/>
        <v>0</v>
      </c>
      <c r="AV296" s="311">
        <f t="shared" si="156"/>
        <v>0</v>
      </c>
      <c r="AW296" s="311">
        <f t="shared" si="156"/>
        <v>0</v>
      </c>
      <c r="AX296" s="311">
        <f t="shared" si="156"/>
        <v>0</v>
      </c>
      <c r="AY296" s="311">
        <f t="shared" si="156"/>
        <v>0</v>
      </c>
      <c r="AZ296" s="311">
        <f t="shared" si="156"/>
        <v>0</v>
      </c>
      <c r="BA296" s="311">
        <f t="shared" si="156"/>
        <v>0</v>
      </c>
      <c r="BB296" s="311">
        <f t="shared" si="157"/>
        <v>0</v>
      </c>
      <c r="BC296" s="311">
        <f t="shared" si="157"/>
        <v>0</v>
      </c>
      <c r="BD296" s="311">
        <f t="shared" si="157"/>
        <v>0</v>
      </c>
      <c r="BE296" s="311" t="str">
        <f t="shared" si="157"/>
        <v/>
      </c>
      <c r="BF296" s="311" t="str">
        <f t="shared" si="157"/>
        <v/>
      </c>
      <c r="BG296" s="311" t="str">
        <f t="shared" si="157"/>
        <v/>
      </c>
      <c r="BH296" s="311" t="str">
        <f t="shared" si="157"/>
        <v/>
      </c>
      <c r="BI296" s="311" t="str">
        <f t="shared" si="157"/>
        <v/>
      </c>
      <c r="BJ296" s="311" t="str">
        <f t="shared" si="157"/>
        <v/>
      </c>
      <c r="BK296" s="311" t="str">
        <f t="shared" si="157"/>
        <v/>
      </c>
      <c r="BL296" s="311" t="str">
        <f t="shared" si="157"/>
        <v/>
      </c>
      <c r="BM296" s="311" t="str">
        <f t="shared" si="157"/>
        <v/>
      </c>
    </row>
    <row r="297" spans="1:65" s="253" customFormat="1">
      <c r="A297" s="457"/>
      <c r="B297" s="336">
        <f t="shared" si="127"/>
        <v>2077</v>
      </c>
      <c r="C297" s="339">
        <f t="shared" ca="1" si="126"/>
        <v>0</v>
      </c>
      <c r="D297" s="311" t="str">
        <f t="shared" si="152"/>
        <v/>
      </c>
      <c r="E297" s="311" t="str">
        <f t="shared" si="152"/>
        <v/>
      </c>
      <c r="F297" s="311" t="str">
        <f t="shared" si="152"/>
        <v/>
      </c>
      <c r="G297" s="311" t="str">
        <f t="shared" si="152"/>
        <v/>
      </c>
      <c r="H297" s="311" t="str">
        <f t="shared" si="152"/>
        <v/>
      </c>
      <c r="I297" s="311" t="str">
        <f t="shared" si="152"/>
        <v/>
      </c>
      <c r="J297" s="311" t="str">
        <f t="shared" si="152"/>
        <v/>
      </c>
      <c r="K297" s="311" t="str">
        <f t="shared" si="152"/>
        <v/>
      </c>
      <c r="L297" s="311" t="str">
        <f t="shared" si="152"/>
        <v/>
      </c>
      <c r="M297" s="311" t="str">
        <f t="shared" si="152"/>
        <v/>
      </c>
      <c r="N297" s="311" t="str">
        <f t="shared" si="153"/>
        <v/>
      </c>
      <c r="O297" s="311" t="str">
        <f t="shared" si="153"/>
        <v/>
      </c>
      <c r="P297" s="311" t="str">
        <f t="shared" si="153"/>
        <v/>
      </c>
      <c r="Q297" s="311" t="str">
        <f t="shared" si="153"/>
        <v/>
      </c>
      <c r="R297" s="311" t="str">
        <f t="shared" si="153"/>
        <v/>
      </c>
      <c r="S297" s="311" t="str">
        <f t="shared" si="153"/>
        <v/>
      </c>
      <c r="T297" s="311" t="str">
        <f t="shared" si="153"/>
        <v/>
      </c>
      <c r="U297" s="311" t="str">
        <f t="shared" si="153"/>
        <v/>
      </c>
      <c r="V297" s="311" t="str">
        <f t="shared" si="153"/>
        <v/>
      </c>
      <c r="W297" s="311" t="str">
        <f t="shared" si="153"/>
        <v/>
      </c>
      <c r="X297" s="311" t="str">
        <f t="shared" si="154"/>
        <v/>
      </c>
      <c r="Y297" s="311" t="str">
        <f t="shared" si="154"/>
        <v/>
      </c>
      <c r="Z297" s="311" t="str">
        <f t="shared" si="154"/>
        <v/>
      </c>
      <c r="AA297" s="311" t="str">
        <f t="shared" si="154"/>
        <v/>
      </c>
      <c r="AB297" s="311">
        <f t="shared" si="154"/>
        <v>0</v>
      </c>
      <c r="AC297" s="311">
        <f t="shared" si="154"/>
        <v>0</v>
      </c>
      <c r="AD297" s="311">
        <f t="shared" si="154"/>
        <v>0</v>
      </c>
      <c r="AE297" s="311">
        <f t="shared" si="154"/>
        <v>0</v>
      </c>
      <c r="AF297" s="311">
        <f t="shared" si="154"/>
        <v>0</v>
      </c>
      <c r="AG297" s="311">
        <f t="shared" si="154"/>
        <v>0</v>
      </c>
      <c r="AH297" s="311">
        <f t="shared" si="155"/>
        <v>0</v>
      </c>
      <c r="AI297" s="311">
        <f t="shared" si="155"/>
        <v>0</v>
      </c>
      <c r="AJ297" s="311">
        <f t="shared" si="155"/>
        <v>0</v>
      </c>
      <c r="AK297" s="311">
        <f t="shared" si="155"/>
        <v>0</v>
      </c>
      <c r="AL297" s="311">
        <f t="shared" si="155"/>
        <v>0</v>
      </c>
      <c r="AM297" s="311">
        <f t="shared" si="155"/>
        <v>0</v>
      </c>
      <c r="AN297" s="311">
        <f t="shared" si="155"/>
        <v>0</v>
      </c>
      <c r="AO297" s="311">
        <f t="shared" si="155"/>
        <v>0</v>
      </c>
      <c r="AP297" s="311">
        <f t="shared" si="155"/>
        <v>0</v>
      </c>
      <c r="AQ297" s="311">
        <f t="shared" si="155"/>
        <v>0</v>
      </c>
      <c r="AR297" s="311">
        <f t="shared" si="156"/>
        <v>0</v>
      </c>
      <c r="AS297" s="311">
        <f t="shared" si="156"/>
        <v>0</v>
      </c>
      <c r="AT297" s="311">
        <f t="shared" si="156"/>
        <v>0</v>
      </c>
      <c r="AU297" s="311">
        <f t="shared" si="156"/>
        <v>0</v>
      </c>
      <c r="AV297" s="311">
        <f t="shared" si="156"/>
        <v>0</v>
      </c>
      <c r="AW297" s="311">
        <f t="shared" si="156"/>
        <v>0</v>
      </c>
      <c r="AX297" s="311">
        <f t="shared" si="156"/>
        <v>0</v>
      </c>
      <c r="AY297" s="311">
        <f t="shared" si="156"/>
        <v>0</v>
      </c>
      <c r="AZ297" s="311">
        <f t="shared" si="156"/>
        <v>0</v>
      </c>
      <c r="BA297" s="311">
        <f t="shared" si="156"/>
        <v>0</v>
      </c>
      <c r="BB297" s="311">
        <f t="shared" si="157"/>
        <v>0</v>
      </c>
      <c r="BC297" s="311">
        <f t="shared" si="157"/>
        <v>0</v>
      </c>
      <c r="BD297" s="311">
        <f t="shared" si="157"/>
        <v>0</v>
      </c>
      <c r="BE297" s="311">
        <f t="shared" si="157"/>
        <v>0</v>
      </c>
      <c r="BF297" s="311" t="str">
        <f t="shared" si="157"/>
        <v/>
      </c>
      <c r="BG297" s="311" t="str">
        <f t="shared" si="157"/>
        <v/>
      </c>
      <c r="BH297" s="311" t="str">
        <f t="shared" si="157"/>
        <v/>
      </c>
      <c r="BI297" s="311" t="str">
        <f t="shared" si="157"/>
        <v/>
      </c>
      <c r="BJ297" s="311" t="str">
        <f t="shared" si="157"/>
        <v/>
      </c>
      <c r="BK297" s="311" t="str">
        <f t="shared" si="157"/>
        <v/>
      </c>
      <c r="BL297" s="311" t="str">
        <f t="shared" si="157"/>
        <v/>
      </c>
      <c r="BM297" s="311" t="str">
        <f t="shared" si="157"/>
        <v/>
      </c>
    </row>
    <row r="298" spans="1:65" s="253" customFormat="1">
      <c r="A298" s="457"/>
      <c r="B298" s="336">
        <f t="shared" si="127"/>
        <v>2078</v>
      </c>
      <c r="C298" s="339">
        <f t="shared" ca="1" si="126"/>
        <v>0</v>
      </c>
      <c r="D298" s="311" t="str">
        <f t="shared" si="152"/>
        <v/>
      </c>
      <c r="E298" s="311" t="str">
        <f t="shared" si="152"/>
        <v/>
      </c>
      <c r="F298" s="311" t="str">
        <f t="shared" si="152"/>
        <v/>
      </c>
      <c r="G298" s="311" t="str">
        <f t="shared" si="152"/>
        <v/>
      </c>
      <c r="H298" s="311" t="str">
        <f t="shared" si="152"/>
        <v/>
      </c>
      <c r="I298" s="311" t="str">
        <f t="shared" si="152"/>
        <v/>
      </c>
      <c r="J298" s="311" t="str">
        <f t="shared" si="152"/>
        <v/>
      </c>
      <c r="K298" s="311" t="str">
        <f t="shared" si="152"/>
        <v/>
      </c>
      <c r="L298" s="311" t="str">
        <f t="shared" si="152"/>
        <v/>
      </c>
      <c r="M298" s="311" t="str">
        <f t="shared" si="152"/>
        <v/>
      </c>
      <c r="N298" s="311" t="str">
        <f t="shared" si="153"/>
        <v/>
      </c>
      <c r="O298" s="311" t="str">
        <f t="shared" si="153"/>
        <v/>
      </c>
      <c r="P298" s="311" t="str">
        <f t="shared" si="153"/>
        <v/>
      </c>
      <c r="Q298" s="311" t="str">
        <f t="shared" si="153"/>
        <v/>
      </c>
      <c r="R298" s="311" t="str">
        <f t="shared" si="153"/>
        <v/>
      </c>
      <c r="S298" s="311" t="str">
        <f t="shared" si="153"/>
        <v/>
      </c>
      <c r="T298" s="311" t="str">
        <f t="shared" si="153"/>
        <v/>
      </c>
      <c r="U298" s="311" t="str">
        <f t="shared" si="153"/>
        <v/>
      </c>
      <c r="V298" s="311" t="str">
        <f t="shared" si="153"/>
        <v/>
      </c>
      <c r="W298" s="311" t="str">
        <f t="shared" si="153"/>
        <v/>
      </c>
      <c r="X298" s="311" t="str">
        <f t="shared" si="154"/>
        <v/>
      </c>
      <c r="Y298" s="311" t="str">
        <f t="shared" si="154"/>
        <v/>
      </c>
      <c r="Z298" s="311" t="str">
        <f t="shared" si="154"/>
        <v/>
      </c>
      <c r="AA298" s="311" t="str">
        <f t="shared" si="154"/>
        <v/>
      </c>
      <c r="AB298" s="311" t="str">
        <f t="shared" si="154"/>
        <v/>
      </c>
      <c r="AC298" s="311">
        <f t="shared" si="154"/>
        <v>0</v>
      </c>
      <c r="AD298" s="311">
        <f t="shared" si="154"/>
        <v>0</v>
      </c>
      <c r="AE298" s="311">
        <f t="shared" si="154"/>
        <v>0</v>
      </c>
      <c r="AF298" s="311">
        <f t="shared" si="154"/>
        <v>0</v>
      </c>
      <c r="AG298" s="311">
        <f t="shared" si="154"/>
        <v>0</v>
      </c>
      <c r="AH298" s="311">
        <f t="shared" si="155"/>
        <v>0</v>
      </c>
      <c r="AI298" s="311">
        <f t="shared" si="155"/>
        <v>0</v>
      </c>
      <c r="AJ298" s="311">
        <f t="shared" si="155"/>
        <v>0</v>
      </c>
      <c r="AK298" s="311">
        <f t="shared" si="155"/>
        <v>0</v>
      </c>
      <c r="AL298" s="311">
        <f t="shared" si="155"/>
        <v>0</v>
      </c>
      <c r="AM298" s="311">
        <f t="shared" si="155"/>
        <v>0</v>
      </c>
      <c r="AN298" s="311">
        <f t="shared" si="155"/>
        <v>0</v>
      </c>
      <c r="AO298" s="311">
        <f t="shared" si="155"/>
        <v>0</v>
      </c>
      <c r="AP298" s="311">
        <f t="shared" si="155"/>
        <v>0</v>
      </c>
      <c r="AQ298" s="311">
        <f t="shared" si="155"/>
        <v>0</v>
      </c>
      <c r="AR298" s="311">
        <f t="shared" si="156"/>
        <v>0</v>
      </c>
      <c r="AS298" s="311">
        <f t="shared" si="156"/>
        <v>0</v>
      </c>
      <c r="AT298" s="311">
        <f t="shared" si="156"/>
        <v>0</v>
      </c>
      <c r="AU298" s="311">
        <f t="shared" si="156"/>
        <v>0</v>
      </c>
      <c r="AV298" s="311">
        <f t="shared" si="156"/>
        <v>0</v>
      </c>
      <c r="AW298" s="311">
        <f t="shared" si="156"/>
        <v>0</v>
      </c>
      <c r="AX298" s="311">
        <f t="shared" si="156"/>
        <v>0</v>
      </c>
      <c r="AY298" s="311">
        <f t="shared" si="156"/>
        <v>0</v>
      </c>
      <c r="AZ298" s="311">
        <f t="shared" si="156"/>
        <v>0</v>
      </c>
      <c r="BA298" s="311">
        <f t="shared" si="156"/>
        <v>0</v>
      </c>
      <c r="BB298" s="311">
        <f t="shared" si="157"/>
        <v>0</v>
      </c>
      <c r="BC298" s="311">
        <f t="shared" si="157"/>
        <v>0</v>
      </c>
      <c r="BD298" s="311">
        <f t="shared" si="157"/>
        <v>0</v>
      </c>
      <c r="BE298" s="311">
        <f t="shared" si="157"/>
        <v>0</v>
      </c>
      <c r="BF298" s="311">
        <f t="shared" si="157"/>
        <v>0</v>
      </c>
      <c r="BG298" s="311" t="str">
        <f t="shared" si="157"/>
        <v/>
      </c>
      <c r="BH298" s="311" t="str">
        <f t="shared" si="157"/>
        <v/>
      </c>
      <c r="BI298" s="311" t="str">
        <f t="shared" si="157"/>
        <v/>
      </c>
      <c r="BJ298" s="311" t="str">
        <f t="shared" si="157"/>
        <v/>
      </c>
      <c r="BK298" s="311" t="str">
        <f t="shared" si="157"/>
        <v/>
      </c>
      <c r="BL298" s="311" t="str">
        <f t="shared" si="157"/>
        <v/>
      </c>
      <c r="BM298" s="311" t="str">
        <f t="shared" si="157"/>
        <v/>
      </c>
    </row>
    <row r="299" spans="1:65" s="253" customFormat="1">
      <c r="A299" s="457"/>
      <c r="B299" s="336">
        <f t="shared" si="127"/>
        <v>2079</v>
      </c>
      <c r="C299" s="339">
        <f t="shared" ca="1" si="126"/>
        <v>0</v>
      </c>
      <c r="D299" s="311" t="str">
        <f t="shared" si="152"/>
        <v/>
      </c>
      <c r="E299" s="311" t="str">
        <f t="shared" si="152"/>
        <v/>
      </c>
      <c r="F299" s="311" t="str">
        <f t="shared" si="152"/>
        <v/>
      </c>
      <c r="G299" s="311" t="str">
        <f t="shared" si="152"/>
        <v/>
      </c>
      <c r="H299" s="311" t="str">
        <f t="shared" si="152"/>
        <v/>
      </c>
      <c r="I299" s="311" t="str">
        <f t="shared" si="152"/>
        <v/>
      </c>
      <c r="J299" s="311" t="str">
        <f t="shared" si="152"/>
        <v/>
      </c>
      <c r="K299" s="311" t="str">
        <f t="shared" si="152"/>
        <v/>
      </c>
      <c r="L299" s="311" t="str">
        <f t="shared" si="152"/>
        <v/>
      </c>
      <c r="M299" s="311" t="str">
        <f t="shared" si="152"/>
        <v/>
      </c>
      <c r="N299" s="311" t="str">
        <f t="shared" si="153"/>
        <v/>
      </c>
      <c r="O299" s="311" t="str">
        <f t="shared" si="153"/>
        <v/>
      </c>
      <c r="P299" s="311" t="str">
        <f t="shared" si="153"/>
        <v/>
      </c>
      <c r="Q299" s="311" t="str">
        <f t="shared" si="153"/>
        <v/>
      </c>
      <c r="R299" s="311" t="str">
        <f t="shared" si="153"/>
        <v/>
      </c>
      <c r="S299" s="311" t="str">
        <f t="shared" si="153"/>
        <v/>
      </c>
      <c r="T299" s="311" t="str">
        <f t="shared" si="153"/>
        <v/>
      </c>
      <c r="U299" s="311" t="str">
        <f t="shared" si="153"/>
        <v/>
      </c>
      <c r="V299" s="311" t="str">
        <f t="shared" si="153"/>
        <v/>
      </c>
      <c r="W299" s="311" t="str">
        <f t="shared" si="153"/>
        <v/>
      </c>
      <c r="X299" s="311" t="str">
        <f t="shared" si="154"/>
        <v/>
      </c>
      <c r="Y299" s="311" t="str">
        <f t="shared" si="154"/>
        <v/>
      </c>
      <c r="Z299" s="311" t="str">
        <f t="shared" si="154"/>
        <v/>
      </c>
      <c r="AA299" s="311" t="str">
        <f t="shared" si="154"/>
        <v/>
      </c>
      <c r="AB299" s="311" t="str">
        <f t="shared" si="154"/>
        <v/>
      </c>
      <c r="AC299" s="311" t="str">
        <f t="shared" si="154"/>
        <v/>
      </c>
      <c r="AD299" s="311">
        <f t="shared" si="154"/>
        <v>0</v>
      </c>
      <c r="AE299" s="311">
        <f t="shared" si="154"/>
        <v>0</v>
      </c>
      <c r="AF299" s="311">
        <f t="shared" si="154"/>
        <v>0</v>
      </c>
      <c r="AG299" s="311">
        <f t="shared" si="154"/>
        <v>0</v>
      </c>
      <c r="AH299" s="311">
        <f t="shared" si="155"/>
        <v>0</v>
      </c>
      <c r="AI299" s="311">
        <f t="shared" si="155"/>
        <v>0</v>
      </c>
      <c r="AJ299" s="311">
        <f t="shared" si="155"/>
        <v>0</v>
      </c>
      <c r="AK299" s="311">
        <f t="shared" si="155"/>
        <v>0</v>
      </c>
      <c r="AL299" s="311">
        <f t="shared" si="155"/>
        <v>0</v>
      </c>
      <c r="AM299" s="311">
        <f t="shared" si="155"/>
        <v>0</v>
      </c>
      <c r="AN299" s="311">
        <f t="shared" si="155"/>
        <v>0</v>
      </c>
      <c r="AO299" s="311">
        <f t="shared" si="155"/>
        <v>0</v>
      </c>
      <c r="AP299" s="311">
        <f t="shared" si="155"/>
        <v>0</v>
      </c>
      <c r="AQ299" s="311">
        <f t="shared" si="155"/>
        <v>0</v>
      </c>
      <c r="AR299" s="311">
        <f t="shared" si="156"/>
        <v>0</v>
      </c>
      <c r="AS299" s="311">
        <f t="shared" si="156"/>
        <v>0</v>
      </c>
      <c r="AT299" s="311">
        <f t="shared" si="156"/>
        <v>0</v>
      </c>
      <c r="AU299" s="311">
        <f t="shared" si="156"/>
        <v>0</v>
      </c>
      <c r="AV299" s="311">
        <f t="shared" si="156"/>
        <v>0</v>
      </c>
      <c r="AW299" s="311">
        <f t="shared" si="156"/>
        <v>0</v>
      </c>
      <c r="AX299" s="311">
        <f t="shared" si="156"/>
        <v>0</v>
      </c>
      <c r="AY299" s="311">
        <f t="shared" si="156"/>
        <v>0</v>
      </c>
      <c r="AZ299" s="311">
        <f t="shared" si="156"/>
        <v>0</v>
      </c>
      <c r="BA299" s="311">
        <f t="shared" si="156"/>
        <v>0</v>
      </c>
      <c r="BB299" s="311">
        <f t="shared" si="157"/>
        <v>0</v>
      </c>
      <c r="BC299" s="311">
        <f t="shared" si="157"/>
        <v>0</v>
      </c>
      <c r="BD299" s="311">
        <f t="shared" si="157"/>
        <v>0</v>
      </c>
      <c r="BE299" s="311">
        <f t="shared" si="157"/>
        <v>0</v>
      </c>
      <c r="BF299" s="311">
        <f t="shared" si="157"/>
        <v>0</v>
      </c>
      <c r="BG299" s="311">
        <f t="shared" si="157"/>
        <v>0</v>
      </c>
      <c r="BH299" s="311" t="str">
        <f t="shared" si="157"/>
        <v/>
      </c>
      <c r="BI299" s="311" t="str">
        <f t="shared" si="157"/>
        <v/>
      </c>
      <c r="BJ299" s="311" t="str">
        <f t="shared" si="157"/>
        <v/>
      </c>
      <c r="BK299" s="311" t="str">
        <f t="shared" si="157"/>
        <v/>
      </c>
      <c r="BL299" s="311" t="str">
        <f t="shared" si="157"/>
        <v/>
      </c>
      <c r="BM299" s="311" t="str">
        <f t="shared" si="157"/>
        <v/>
      </c>
    </row>
    <row r="300" spans="1:65" s="253" customFormat="1">
      <c r="A300" s="457"/>
      <c r="B300" s="336">
        <f t="shared" si="127"/>
        <v>2080</v>
      </c>
      <c r="C300" s="339">
        <f t="shared" ca="1" si="126"/>
        <v>0</v>
      </c>
      <c r="D300" s="311" t="str">
        <f t="shared" si="152"/>
        <v/>
      </c>
      <c r="E300" s="311" t="str">
        <f t="shared" si="152"/>
        <v/>
      </c>
      <c r="F300" s="311" t="str">
        <f t="shared" si="152"/>
        <v/>
      </c>
      <c r="G300" s="311" t="str">
        <f t="shared" si="152"/>
        <v/>
      </c>
      <c r="H300" s="311" t="str">
        <f t="shared" si="152"/>
        <v/>
      </c>
      <c r="I300" s="311" t="str">
        <f t="shared" si="152"/>
        <v/>
      </c>
      <c r="J300" s="311" t="str">
        <f t="shared" si="152"/>
        <v/>
      </c>
      <c r="K300" s="311" t="str">
        <f t="shared" si="152"/>
        <v/>
      </c>
      <c r="L300" s="311" t="str">
        <f t="shared" si="152"/>
        <v/>
      </c>
      <c r="M300" s="311" t="str">
        <f t="shared" si="152"/>
        <v/>
      </c>
      <c r="N300" s="311" t="str">
        <f t="shared" si="153"/>
        <v/>
      </c>
      <c r="O300" s="311" t="str">
        <f t="shared" si="153"/>
        <v/>
      </c>
      <c r="P300" s="311" t="str">
        <f t="shared" si="153"/>
        <v/>
      </c>
      <c r="Q300" s="311" t="str">
        <f t="shared" si="153"/>
        <v/>
      </c>
      <c r="R300" s="311" t="str">
        <f t="shared" si="153"/>
        <v/>
      </c>
      <c r="S300" s="311" t="str">
        <f t="shared" si="153"/>
        <v/>
      </c>
      <c r="T300" s="311" t="str">
        <f t="shared" si="153"/>
        <v/>
      </c>
      <c r="U300" s="311" t="str">
        <f t="shared" si="153"/>
        <v/>
      </c>
      <c r="V300" s="311" t="str">
        <f t="shared" si="153"/>
        <v/>
      </c>
      <c r="W300" s="311" t="str">
        <f t="shared" si="153"/>
        <v/>
      </c>
      <c r="X300" s="311" t="str">
        <f t="shared" si="154"/>
        <v/>
      </c>
      <c r="Y300" s="311" t="str">
        <f t="shared" si="154"/>
        <v/>
      </c>
      <c r="Z300" s="311" t="str">
        <f t="shared" si="154"/>
        <v/>
      </c>
      <c r="AA300" s="311" t="str">
        <f t="shared" si="154"/>
        <v/>
      </c>
      <c r="AB300" s="311" t="str">
        <f t="shared" si="154"/>
        <v/>
      </c>
      <c r="AC300" s="311" t="str">
        <f t="shared" si="154"/>
        <v/>
      </c>
      <c r="AD300" s="311" t="str">
        <f t="shared" si="154"/>
        <v/>
      </c>
      <c r="AE300" s="311">
        <f t="shared" si="154"/>
        <v>0</v>
      </c>
      <c r="AF300" s="311">
        <f t="shared" si="154"/>
        <v>0</v>
      </c>
      <c r="AG300" s="311">
        <f t="shared" si="154"/>
        <v>0</v>
      </c>
      <c r="AH300" s="311">
        <f t="shared" si="155"/>
        <v>0</v>
      </c>
      <c r="AI300" s="311">
        <f t="shared" si="155"/>
        <v>0</v>
      </c>
      <c r="AJ300" s="311">
        <f t="shared" si="155"/>
        <v>0</v>
      </c>
      <c r="AK300" s="311">
        <f t="shared" si="155"/>
        <v>0</v>
      </c>
      <c r="AL300" s="311">
        <f t="shared" si="155"/>
        <v>0</v>
      </c>
      <c r="AM300" s="311">
        <f t="shared" si="155"/>
        <v>0</v>
      </c>
      <c r="AN300" s="311">
        <f t="shared" si="155"/>
        <v>0</v>
      </c>
      <c r="AO300" s="311">
        <f t="shared" si="155"/>
        <v>0</v>
      </c>
      <c r="AP300" s="311">
        <f t="shared" si="155"/>
        <v>0</v>
      </c>
      <c r="AQ300" s="311">
        <f t="shared" si="155"/>
        <v>0</v>
      </c>
      <c r="AR300" s="311">
        <f t="shared" si="156"/>
        <v>0</v>
      </c>
      <c r="AS300" s="311">
        <f t="shared" si="156"/>
        <v>0</v>
      </c>
      <c r="AT300" s="311">
        <f t="shared" si="156"/>
        <v>0</v>
      </c>
      <c r="AU300" s="311">
        <f t="shared" si="156"/>
        <v>0</v>
      </c>
      <c r="AV300" s="311">
        <f t="shared" si="156"/>
        <v>0</v>
      </c>
      <c r="AW300" s="311">
        <f t="shared" si="156"/>
        <v>0</v>
      </c>
      <c r="AX300" s="311">
        <f t="shared" si="156"/>
        <v>0</v>
      </c>
      <c r="AY300" s="311">
        <f t="shared" si="156"/>
        <v>0</v>
      </c>
      <c r="AZ300" s="311">
        <f t="shared" si="156"/>
        <v>0</v>
      </c>
      <c r="BA300" s="311">
        <f t="shared" si="156"/>
        <v>0</v>
      </c>
      <c r="BB300" s="311">
        <f t="shared" si="157"/>
        <v>0</v>
      </c>
      <c r="BC300" s="311">
        <f t="shared" si="157"/>
        <v>0</v>
      </c>
      <c r="BD300" s="311">
        <f t="shared" si="157"/>
        <v>0</v>
      </c>
      <c r="BE300" s="311">
        <f t="shared" si="157"/>
        <v>0</v>
      </c>
      <c r="BF300" s="311">
        <f t="shared" si="157"/>
        <v>0</v>
      </c>
      <c r="BG300" s="311">
        <f t="shared" si="157"/>
        <v>0</v>
      </c>
      <c r="BH300" s="311">
        <f t="shared" si="157"/>
        <v>0</v>
      </c>
      <c r="BI300" s="311" t="str">
        <f t="shared" si="157"/>
        <v/>
      </c>
      <c r="BJ300" s="311" t="str">
        <f t="shared" si="157"/>
        <v/>
      </c>
      <c r="BK300" s="311" t="str">
        <f t="shared" si="157"/>
        <v/>
      </c>
      <c r="BL300" s="311" t="str">
        <f t="shared" si="157"/>
        <v/>
      </c>
      <c r="BM300" s="311" t="str">
        <f t="shared" si="157"/>
        <v/>
      </c>
    </row>
    <row r="301" spans="1:65" s="253" customFormat="1">
      <c r="A301" s="457"/>
      <c r="B301" s="336">
        <f t="shared" si="127"/>
        <v>2081</v>
      </c>
      <c r="C301" s="339">
        <f t="shared" ca="1" si="126"/>
        <v>0</v>
      </c>
      <c r="D301" s="311" t="str">
        <f t="shared" si="152"/>
        <v/>
      </c>
      <c r="E301" s="311" t="str">
        <f t="shared" si="152"/>
        <v/>
      </c>
      <c r="F301" s="311" t="str">
        <f t="shared" si="152"/>
        <v/>
      </c>
      <c r="G301" s="311" t="str">
        <f t="shared" si="152"/>
        <v/>
      </c>
      <c r="H301" s="311" t="str">
        <f t="shared" si="152"/>
        <v/>
      </c>
      <c r="I301" s="311" t="str">
        <f t="shared" si="152"/>
        <v/>
      </c>
      <c r="J301" s="311" t="str">
        <f t="shared" si="152"/>
        <v/>
      </c>
      <c r="K301" s="311" t="str">
        <f t="shared" si="152"/>
        <v/>
      </c>
      <c r="L301" s="311" t="str">
        <f t="shared" si="152"/>
        <v/>
      </c>
      <c r="M301" s="311" t="str">
        <f t="shared" si="152"/>
        <v/>
      </c>
      <c r="N301" s="311" t="str">
        <f t="shared" si="153"/>
        <v/>
      </c>
      <c r="O301" s="311" t="str">
        <f t="shared" si="153"/>
        <v/>
      </c>
      <c r="P301" s="311" t="str">
        <f t="shared" si="153"/>
        <v/>
      </c>
      <c r="Q301" s="311" t="str">
        <f t="shared" si="153"/>
        <v/>
      </c>
      <c r="R301" s="311" t="str">
        <f t="shared" si="153"/>
        <v/>
      </c>
      <c r="S301" s="311" t="str">
        <f t="shared" si="153"/>
        <v/>
      </c>
      <c r="T301" s="311" t="str">
        <f t="shared" si="153"/>
        <v/>
      </c>
      <c r="U301" s="311" t="str">
        <f t="shared" si="153"/>
        <v/>
      </c>
      <c r="V301" s="311" t="str">
        <f t="shared" si="153"/>
        <v/>
      </c>
      <c r="W301" s="311" t="str">
        <f t="shared" si="153"/>
        <v/>
      </c>
      <c r="X301" s="311" t="str">
        <f t="shared" si="154"/>
        <v/>
      </c>
      <c r="Y301" s="311" t="str">
        <f t="shared" si="154"/>
        <v/>
      </c>
      <c r="Z301" s="311" t="str">
        <f t="shared" si="154"/>
        <v/>
      </c>
      <c r="AA301" s="311" t="str">
        <f t="shared" si="154"/>
        <v/>
      </c>
      <c r="AB301" s="311" t="str">
        <f t="shared" si="154"/>
        <v/>
      </c>
      <c r="AC301" s="311" t="str">
        <f t="shared" si="154"/>
        <v/>
      </c>
      <c r="AD301" s="311" t="str">
        <f t="shared" si="154"/>
        <v/>
      </c>
      <c r="AE301" s="311" t="str">
        <f t="shared" si="154"/>
        <v/>
      </c>
      <c r="AF301" s="311">
        <f t="shared" si="154"/>
        <v>0</v>
      </c>
      <c r="AG301" s="311">
        <f t="shared" si="154"/>
        <v>0</v>
      </c>
      <c r="AH301" s="311">
        <f t="shared" si="155"/>
        <v>0</v>
      </c>
      <c r="AI301" s="311">
        <f t="shared" si="155"/>
        <v>0</v>
      </c>
      <c r="AJ301" s="311">
        <f t="shared" si="155"/>
        <v>0</v>
      </c>
      <c r="AK301" s="311">
        <f t="shared" si="155"/>
        <v>0</v>
      </c>
      <c r="AL301" s="311">
        <f t="shared" si="155"/>
        <v>0</v>
      </c>
      <c r="AM301" s="311">
        <f t="shared" si="155"/>
        <v>0</v>
      </c>
      <c r="AN301" s="311">
        <f t="shared" si="155"/>
        <v>0</v>
      </c>
      <c r="AO301" s="311">
        <f t="shared" si="155"/>
        <v>0</v>
      </c>
      <c r="AP301" s="311">
        <f t="shared" si="155"/>
        <v>0</v>
      </c>
      <c r="AQ301" s="311">
        <f t="shared" si="155"/>
        <v>0</v>
      </c>
      <c r="AR301" s="311">
        <f t="shared" si="156"/>
        <v>0</v>
      </c>
      <c r="AS301" s="311">
        <f t="shared" si="156"/>
        <v>0</v>
      </c>
      <c r="AT301" s="311">
        <f t="shared" si="156"/>
        <v>0</v>
      </c>
      <c r="AU301" s="311">
        <f t="shared" si="156"/>
        <v>0</v>
      </c>
      <c r="AV301" s="311">
        <f t="shared" si="156"/>
        <v>0</v>
      </c>
      <c r="AW301" s="311">
        <f t="shared" si="156"/>
        <v>0</v>
      </c>
      <c r="AX301" s="311">
        <f t="shared" si="156"/>
        <v>0</v>
      </c>
      <c r="AY301" s="311">
        <f t="shared" si="156"/>
        <v>0</v>
      </c>
      <c r="AZ301" s="311">
        <f t="shared" si="156"/>
        <v>0</v>
      </c>
      <c r="BA301" s="311">
        <f t="shared" si="156"/>
        <v>0</v>
      </c>
      <c r="BB301" s="311">
        <f t="shared" si="157"/>
        <v>0</v>
      </c>
      <c r="BC301" s="311">
        <f t="shared" si="157"/>
        <v>0</v>
      </c>
      <c r="BD301" s="311">
        <f t="shared" si="157"/>
        <v>0</v>
      </c>
      <c r="BE301" s="311">
        <f t="shared" si="157"/>
        <v>0</v>
      </c>
      <c r="BF301" s="311">
        <f t="shared" si="157"/>
        <v>0</v>
      </c>
      <c r="BG301" s="311">
        <f t="shared" si="157"/>
        <v>0</v>
      </c>
      <c r="BH301" s="311">
        <f t="shared" si="157"/>
        <v>0</v>
      </c>
      <c r="BI301" s="311">
        <f t="shared" si="157"/>
        <v>0</v>
      </c>
      <c r="BJ301" s="311" t="str">
        <f t="shared" si="157"/>
        <v/>
      </c>
      <c r="BK301" s="311" t="str">
        <f t="shared" si="157"/>
        <v/>
      </c>
      <c r="BL301" s="311" t="str">
        <f t="shared" si="157"/>
        <v/>
      </c>
      <c r="BM301" s="311" t="str">
        <f t="shared" si="157"/>
        <v/>
      </c>
    </row>
    <row r="302" spans="1:65" s="253" customFormat="1">
      <c r="A302" s="457"/>
      <c r="B302" s="336">
        <f t="shared" si="127"/>
        <v>2082</v>
      </c>
      <c r="C302" s="339">
        <f t="shared" ca="1" si="126"/>
        <v>0</v>
      </c>
      <c r="D302" s="311" t="str">
        <f t="shared" si="152"/>
        <v/>
      </c>
      <c r="E302" s="311" t="str">
        <f t="shared" si="152"/>
        <v/>
      </c>
      <c r="F302" s="311" t="str">
        <f t="shared" si="152"/>
        <v/>
      </c>
      <c r="G302" s="311" t="str">
        <f t="shared" si="152"/>
        <v/>
      </c>
      <c r="H302" s="311" t="str">
        <f t="shared" si="152"/>
        <v/>
      </c>
      <c r="I302" s="311" t="str">
        <f t="shared" si="152"/>
        <v/>
      </c>
      <c r="J302" s="311" t="str">
        <f t="shared" si="152"/>
        <v/>
      </c>
      <c r="K302" s="311" t="str">
        <f t="shared" si="152"/>
        <v/>
      </c>
      <c r="L302" s="311" t="str">
        <f t="shared" si="152"/>
        <v/>
      </c>
      <c r="M302" s="311" t="str">
        <f t="shared" si="152"/>
        <v/>
      </c>
      <c r="N302" s="311" t="str">
        <f t="shared" si="153"/>
        <v/>
      </c>
      <c r="O302" s="311" t="str">
        <f t="shared" si="153"/>
        <v/>
      </c>
      <c r="P302" s="311" t="str">
        <f t="shared" si="153"/>
        <v/>
      </c>
      <c r="Q302" s="311" t="str">
        <f t="shared" si="153"/>
        <v/>
      </c>
      <c r="R302" s="311" t="str">
        <f t="shared" si="153"/>
        <v/>
      </c>
      <c r="S302" s="311" t="str">
        <f t="shared" si="153"/>
        <v/>
      </c>
      <c r="T302" s="311" t="str">
        <f t="shared" si="153"/>
        <v/>
      </c>
      <c r="U302" s="311" t="str">
        <f t="shared" si="153"/>
        <v/>
      </c>
      <c r="V302" s="311" t="str">
        <f t="shared" si="153"/>
        <v/>
      </c>
      <c r="W302" s="311" t="str">
        <f t="shared" si="153"/>
        <v/>
      </c>
      <c r="X302" s="311" t="str">
        <f t="shared" si="154"/>
        <v/>
      </c>
      <c r="Y302" s="311" t="str">
        <f t="shared" si="154"/>
        <v/>
      </c>
      <c r="Z302" s="311" t="str">
        <f t="shared" si="154"/>
        <v/>
      </c>
      <c r="AA302" s="311" t="str">
        <f t="shared" si="154"/>
        <v/>
      </c>
      <c r="AB302" s="311" t="str">
        <f t="shared" si="154"/>
        <v/>
      </c>
      <c r="AC302" s="311" t="str">
        <f t="shared" si="154"/>
        <v/>
      </c>
      <c r="AD302" s="311" t="str">
        <f t="shared" si="154"/>
        <v/>
      </c>
      <c r="AE302" s="311" t="str">
        <f t="shared" si="154"/>
        <v/>
      </c>
      <c r="AF302" s="311" t="str">
        <f t="shared" si="154"/>
        <v/>
      </c>
      <c r="AG302" s="311">
        <f t="shared" si="154"/>
        <v>0</v>
      </c>
      <c r="AH302" s="311">
        <f t="shared" si="155"/>
        <v>0</v>
      </c>
      <c r="AI302" s="311">
        <f t="shared" si="155"/>
        <v>0</v>
      </c>
      <c r="AJ302" s="311">
        <f t="shared" si="155"/>
        <v>0</v>
      </c>
      <c r="AK302" s="311">
        <f t="shared" si="155"/>
        <v>0</v>
      </c>
      <c r="AL302" s="311">
        <f t="shared" si="155"/>
        <v>0</v>
      </c>
      <c r="AM302" s="311">
        <f t="shared" si="155"/>
        <v>0</v>
      </c>
      <c r="AN302" s="311">
        <f t="shared" si="155"/>
        <v>0</v>
      </c>
      <c r="AO302" s="311">
        <f t="shared" si="155"/>
        <v>0</v>
      </c>
      <c r="AP302" s="311">
        <f t="shared" si="155"/>
        <v>0</v>
      </c>
      <c r="AQ302" s="311">
        <f t="shared" si="155"/>
        <v>0</v>
      </c>
      <c r="AR302" s="311">
        <f t="shared" si="156"/>
        <v>0</v>
      </c>
      <c r="AS302" s="311">
        <f t="shared" si="156"/>
        <v>0</v>
      </c>
      <c r="AT302" s="311">
        <f t="shared" si="156"/>
        <v>0</v>
      </c>
      <c r="AU302" s="311">
        <f t="shared" si="156"/>
        <v>0</v>
      </c>
      <c r="AV302" s="311">
        <f t="shared" si="156"/>
        <v>0</v>
      </c>
      <c r="AW302" s="311">
        <f t="shared" si="156"/>
        <v>0</v>
      </c>
      <c r="AX302" s="311">
        <f t="shared" si="156"/>
        <v>0</v>
      </c>
      <c r="AY302" s="311">
        <f t="shared" si="156"/>
        <v>0</v>
      </c>
      <c r="AZ302" s="311">
        <f t="shared" si="156"/>
        <v>0</v>
      </c>
      <c r="BA302" s="311">
        <f t="shared" si="156"/>
        <v>0</v>
      </c>
      <c r="BB302" s="311">
        <f t="shared" si="157"/>
        <v>0</v>
      </c>
      <c r="BC302" s="311">
        <f t="shared" si="157"/>
        <v>0</v>
      </c>
      <c r="BD302" s="311">
        <f t="shared" si="157"/>
        <v>0</v>
      </c>
      <c r="BE302" s="311">
        <f t="shared" si="157"/>
        <v>0</v>
      </c>
      <c r="BF302" s="311">
        <f t="shared" si="157"/>
        <v>0</v>
      </c>
      <c r="BG302" s="311">
        <f t="shared" si="157"/>
        <v>0</v>
      </c>
      <c r="BH302" s="311">
        <f t="shared" si="157"/>
        <v>0</v>
      </c>
      <c r="BI302" s="311">
        <f t="shared" si="157"/>
        <v>0</v>
      </c>
      <c r="BJ302" s="311">
        <f t="shared" si="157"/>
        <v>0</v>
      </c>
      <c r="BK302" s="311" t="str">
        <f t="shared" si="157"/>
        <v/>
      </c>
      <c r="BL302" s="311" t="str">
        <f t="shared" si="157"/>
        <v/>
      </c>
      <c r="BM302" s="311" t="str">
        <f t="shared" si="157"/>
        <v/>
      </c>
    </row>
    <row r="303" spans="1:65" s="253" customFormat="1">
      <c r="A303" s="457"/>
      <c r="B303" s="336">
        <f t="shared" si="127"/>
        <v>2083</v>
      </c>
      <c r="C303" s="339">
        <f t="shared" ca="1" si="126"/>
        <v>0</v>
      </c>
      <c r="D303" s="311" t="str">
        <f t="shared" si="152"/>
        <v/>
      </c>
      <c r="E303" s="311" t="str">
        <f t="shared" si="152"/>
        <v/>
      </c>
      <c r="F303" s="311" t="str">
        <f t="shared" si="152"/>
        <v/>
      </c>
      <c r="G303" s="311" t="str">
        <f t="shared" si="152"/>
        <v/>
      </c>
      <c r="H303" s="311" t="str">
        <f t="shared" si="152"/>
        <v/>
      </c>
      <c r="I303" s="311" t="str">
        <f t="shared" si="152"/>
        <v/>
      </c>
      <c r="J303" s="311" t="str">
        <f t="shared" si="152"/>
        <v/>
      </c>
      <c r="K303" s="311" t="str">
        <f t="shared" si="152"/>
        <v/>
      </c>
      <c r="L303" s="311" t="str">
        <f t="shared" si="152"/>
        <v/>
      </c>
      <c r="M303" s="311" t="str">
        <f t="shared" si="152"/>
        <v/>
      </c>
      <c r="N303" s="311" t="str">
        <f t="shared" si="153"/>
        <v/>
      </c>
      <c r="O303" s="311" t="str">
        <f t="shared" si="153"/>
        <v/>
      </c>
      <c r="P303" s="311" t="str">
        <f t="shared" si="153"/>
        <v/>
      </c>
      <c r="Q303" s="311" t="str">
        <f t="shared" si="153"/>
        <v/>
      </c>
      <c r="R303" s="311" t="str">
        <f t="shared" si="153"/>
        <v/>
      </c>
      <c r="S303" s="311" t="str">
        <f t="shared" si="153"/>
        <v/>
      </c>
      <c r="T303" s="311" t="str">
        <f t="shared" si="153"/>
        <v/>
      </c>
      <c r="U303" s="311" t="str">
        <f t="shared" si="153"/>
        <v/>
      </c>
      <c r="V303" s="311" t="str">
        <f t="shared" si="153"/>
        <v/>
      </c>
      <c r="W303" s="311" t="str">
        <f t="shared" si="153"/>
        <v/>
      </c>
      <c r="X303" s="311" t="str">
        <f t="shared" si="154"/>
        <v/>
      </c>
      <c r="Y303" s="311" t="str">
        <f t="shared" si="154"/>
        <v/>
      </c>
      <c r="Z303" s="311" t="str">
        <f t="shared" si="154"/>
        <v/>
      </c>
      <c r="AA303" s="311" t="str">
        <f t="shared" si="154"/>
        <v/>
      </c>
      <c r="AB303" s="311" t="str">
        <f t="shared" si="154"/>
        <v/>
      </c>
      <c r="AC303" s="311" t="str">
        <f t="shared" si="154"/>
        <v/>
      </c>
      <c r="AD303" s="311" t="str">
        <f t="shared" si="154"/>
        <v/>
      </c>
      <c r="AE303" s="311" t="str">
        <f t="shared" si="154"/>
        <v/>
      </c>
      <c r="AF303" s="311" t="str">
        <f t="shared" si="154"/>
        <v/>
      </c>
      <c r="AG303" s="311" t="str">
        <f t="shared" si="154"/>
        <v/>
      </c>
      <c r="AH303" s="311">
        <f t="shared" si="155"/>
        <v>0</v>
      </c>
      <c r="AI303" s="311">
        <f t="shared" si="155"/>
        <v>0</v>
      </c>
      <c r="AJ303" s="311">
        <f t="shared" si="155"/>
        <v>0</v>
      </c>
      <c r="AK303" s="311">
        <f t="shared" si="155"/>
        <v>0</v>
      </c>
      <c r="AL303" s="311">
        <f t="shared" si="155"/>
        <v>0</v>
      </c>
      <c r="AM303" s="311">
        <f t="shared" si="155"/>
        <v>0</v>
      </c>
      <c r="AN303" s="311">
        <f t="shared" si="155"/>
        <v>0</v>
      </c>
      <c r="AO303" s="311">
        <f t="shared" si="155"/>
        <v>0</v>
      </c>
      <c r="AP303" s="311">
        <f t="shared" si="155"/>
        <v>0</v>
      </c>
      <c r="AQ303" s="311">
        <f t="shared" si="155"/>
        <v>0</v>
      </c>
      <c r="AR303" s="311">
        <f t="shared" si="156"/>
        <v>0</v>
      </c>
      <c r="AS303" s="311">
        <f t="shared" si="156"/>
        <v>0</v>
      </c>
      <c r="AT303" s="311">
        <f t="shared" si="156"/>
        <v>0</v>
      </c>
      <c r="AU303" s="311">
        <f t="shared" si="156"/>
        <v>0</v>
      </c>
      <c r="AV303" s="311">
        <f t="shared" si="156"/>
        <v>0</v>
      </c>
      <c r="AW303" s="311">
        <f t="shared" si="156"/>
        <v>0</v>
      </c>
      <c r="AX303" s="311">
        <f t="shared" si="156"/>
        <v>0</v>
      </c>
      <c r="AY303" s="311">
        <f t="shared" si="156"/>
        <v>0</v>
      </c>
      <c r="AZ303" s="311">
        <f t="shared" si="156"/>
        <v>0</v>
      </c>
      <c r="BA303" s="311">
        <f t="shared" si="156"/>
        <v>0</v>
      </c>
      <c r="BB303" s="311">
        <f t="shared" si="157"/>
        <v>0</v>
      </c>
      <c r="BC303" s="311">
        <f t="shared" si="157"/>
        <v>0</v>
      </c>
      <c r="BD303" s="311">
        <f t="shared" si="157"/>
        <v>0</v>
      </c>
      <c r="BE303" s="311">
        <f t="shared" si="157"/>
        <v>0</v>
      </c>
      <c r="BF303" s="311">
        <f t="shared" si="157"/>
        <v>0</v>
      </c>
      <c r="BG303" s="311">
        <f t="shared" si="157"/>
        <v>0</v>
      </c>
      <c r="BH303" s="311">
        <f t="shared" si="157"/>
        <v>0</v>
      </c>
      <c r="BI303" s="311">
        <f t="shared" si="157"/>
        <v>0</v>
      </c>
      <c r="BJ303" s="311">
        <f t="shared" si="157"/>
        <v>0</v>
      </c>
      <c r="BK303" s="311">
        <f t="shared" si="157"/>
        <v>0</v>
      </c>
      <c r="BL303" s="311" t="str">
        <f t="shared" si="157"/>
        <v/>
      </c>
      <c r="BM303" s="311" t="str">
        <f t="shared" si="157"/>
        <v/>
      </c>
    </row>
    <row r="304" spans="1:65" s="253" customFormat="1">
      <c r="A304" s="457"/>
      <c r="B304" s="336">
        <f t="shared" si="127"/>
        <v>2084</v>
      </c>
      <c r="C304" s="339">
        <f t="shared" ca="1" si="126"/>
        <v>0</v>
      </c>
      <c r="D304" s="311" t="str">
        <f t="shared" si="152"/>
        <v/>
      </c>
      <c r="E304" s="311" t="str">
        <f t="shared" si="152"/>
        <v/>
      </c>
      <c r="F304" s="311" t="str">
        <f t="shared" si="152"/>
        <v/>
      </c>
      <c r="G304" s="311" t="str">
        <f t="shared" si="152"/>
        <v/>
      </c>
      <c r="H304" s="311" t="str">
        <f t="shared" si="152"/>
        <v/>
      </c>
      <c r="I304" s="311" t="str">
        <f t="shared" si="152"/>
        <v/>
      </c>
      <c r="J304" s="311" t="str">
        <f t="shared" si="152"/>
        <v/>
      </c>
      <c r="K304" s="311" t="str">
        <f t="shared" si="152"/>
        <v/>
      </c>
      <c r="L304" s="311" t="str">
        <f t="shared" si="152"/>
        <v/>
      </c>
      <c r="M304" s="311" t="str">
        <f t="shared" si="152"/>
        <v/>
      </c>
      <c r="N304" s="311" t="str">
        <f t="shared" si="153"/>
        <v/>
      </c>
      <c r="O304" s="311" t="str">
        <f t="shared" si="153"/>
        <v/>
      </c>
      <c r="P304" s="311" t="str">
        <f t="shared" si="153"/>
        <v/>
      </c>
      <c r="Q304" s="311" t="str">
        <f t="shared" si="153"/>
        <v/>
      </c>
      <c r="R304" s="311" t="str">
        <f t="shared" si="153"/>
        <v/>
      </c>
      <c r="S304" s="311" t="str">
        <f t="shared" si="153"/>
        <v/>
      </c>
      <c r="T304" s="311" t="str">
        <f t="shared" si="153"/>
        <v/>
      </c>
      <c r="U304" s="311" t="str">
        <f t="shared" si="153"/>
        <v/>
      </c>
      <c r="V304" s="311" t="str">
        <f t="shared" si="153"/>
        <v/>
      </c>
      <c r="W304" s="311" t="str">
        <f t="shared" si="153"/>
        <v/>
      </c>
      <c r="X304" s="311" t="str">
        <f t="shared" si="154"/>
        <v/>
      </c>
      <c r="Y304" s="311" t="str">
        <f t="shared" si="154"/>
        <v/>
      </c>
      <c r="Z304" s="311" t="str">
        <f t="shared" si="154"/>
        <v/>
      </c>
      <c r="AA304" s="311" t="str">
        <f t="shared" si="154"/>
        <v/>
      </c>
      <c r="AB304" s="311" t="str">
        <f t="shared" si="154"/>
        <v/>
      </c>
      <c r="AC304" s="311" t="str">
        <f t="shared" si="154"/>
        <v/>
      </c>
      <c r="AD304" s="311" t="str">
        <f t="shared" si="154"/>
        <v/>
      </c>
      <c r="AE304" s="311" t="str">
        <f t="shared" si="154"/>
        <v/>
      </c>
      <c r="AF304" s="311" t="str">
        <f t="shared" si="154"/>
        <v/>
      </c>
      <c r="AG304" s="311" t="str">
        <f t="shared" si="154"/>
        <v/>
      </c>
      <c r="AH304" s="311" t="str">
        <f t="shared" si="155"/>
        <v/>
      </c>
      <c r="AI304" s="311">
        <f t="shared" si="155"/>
        <v>0</v>
      </c>
      <c r="AJ304" s="311">
        <f t="shared" si="155"/>
        <v>0</v>
      </c>
      <c r="AK304" s="311">
        <f t="shared" si="155"/>
        <v>0</v>
      </c>
      <c r="AL304" s="311">
        <f t="shared" si="155"/>
        <v>0</v>
      </c>
      <c r="AM304" s="311">
        <f t="shared" si="155"/>
        <v>0</v>
      </c>
      <c r="AN304" s="311">
        <f t="shared" si="155"/>
        <v>0</v>
      </c>
      <c r="AO304" s="311">
        <f t="shared" si="155"/>
        <v>0</v>
      </c>
      <c r="AP304" s="311">
        <f t="shared" si="155"/>
        <v>0</v>
      </c>
      <c r="AQ304" s="311">
        <f t="shared" si="155"/>
        <v>0</v>
      </c>
      <c r="AR304" s="311">
        <f t="shared" si="156"/>
        <v>0</v>
      </c>
      <c r="AS304" s="311">
        <f t="shared" si="156"/>
        <v>0</v>
      </c>
      <c r="AT304" s="311">
        <f t="shared" si="156"/>
        <v>0</v>
      </c>
      <c r="AU304" s="311">
        <f t="shared" si="156"/>
        <v>0</v>
      </c>
      <c r="AV304" s="311">
        <f t="shared" si="156"/>
        <v>0</v>
      </c>
      <c r="AW304" s="311">
        <f t="shared" si="156"/>
        <v>0</v>
      </c>
      <c r="AX304" s="311">
        <f t="shared" si="156"/>
        <v>0</v>
      </c>
      <c r="AY304" s="311">
        <f t="shared" si="156"/>
        <v>0</v>
      </c>
      <c r="AZ304" s="311">
        <f t="shared" si="156"/>
        <v>0</v>
      </c>
      <c r="BA304" s="311">
        <f t="shared" si="156"/>
        <v>0</v>
      </c>
      <c r="BB304" s="311">
        <f t="shared" si="157"/>
        <v>0</v>
      </c>
      <c r="BC304" s="311">
        <f t="shared" si="157"/>
        <v>0</v>
      </c>
      <c r="BD304" s="311">
        <f t="shared" si="157"/>
        <v>0</v>
      </c>
      <c r="BE304" s="311">
        <f t="shared" si="157"/>
        <v>0</v>
      </c>
      <c r="BF304" s="311">
        <f t="shared" si="157"/>
        <v>0</v>
      </c>
      <c r="BG304" s="311">
        <f t="shared" si="157"/>
        <v>0</v>
      </c>
      <c r="BH304" s="311">
        <f t="shared" si="157"/>
        <v>0</v>
      </c>
      <c r="BI304" s="311">
        <f t="shared" si="157"/>
        <v>0</v>
      </c>
      <c r="BJ304" s="311">
        <f t="shared" si="157"/>
        <v>0</v>
      </c>
      <c r="BK304" s="311">
        <f t="shared" si="157"/>
        <v>0</v>
      </c>
      <c r="BL304" s="311">
        <f t="shared" si="157"/>
        <v>0</v>
      </c>
      <c r="BM304" s="311" t="str">
        <f t="shared" si="157"/>
        <v/>
      </c>
    </row>
    <row r="305" spans="1:65" s="253" customFormat="1">
      <c r="A305" s="457"/>
      <c r="B305" s="336">
        <f t="shared" si="127"/>
        <v>2085</v>
      </c>
      <c r="C305" s="339">
        <f t="shared" ca="1" si="126"/>
        <v>0</v>
      </c>
      <c r="D305" s="311" t="str">
        <f t="shared" si="152"/>
        <v/>
      </c>
      <c r="E305" s="311" t="str">
        <f t="shared" si="152"/>
        <v/>
      </c>
      <c r="F305" s="311" t="str">
        <f t="shared" si="152"/>
        <v/>
      </c>
      <c r="G305" s="311" t="str">
        <f t="shared" si="152"/>
        <v/>
      </c>
      <c r="H305" s="311" t="str">
        <f t="shared" si="152"/>
        <v/>
      </c>
      <c r="I305" s="311" t="str">
        <f t="shared" si="152"/>
        <v/>
      </c>
      <c r="J305" s="311" t="str">
        <f t="shared" si="152"/>
        <v/>
      </c>
      <c r="K305" s="311" t="str">
        <f t="shared" si="152"/>
        <v/>
      </c>
      <c r="L305" s="311" t="str">
        <f t="shared" si="152"/>
        <v/>
      </c>
      <c r="M305" s="311" t="str">
        <f t="shared" si="152"/>
        <v/>
      </c>
      <c r="N305" s="311" t="str">
        <f t="shared" si="153"/>
        <v/>
      </c>
      <c r="O305" s="311" t="str">
        <f t="shared" si="153"/>
        <v/>
      </c>
      <c r="P305" s="311" t="str">
        <f t="shared" si="153"/>
        <v/>
      </c>
      <c r="Q305" s="311" t="str">
        <f t="shared" si="153"/>
        <v/>
      </c>
      <c r="R305" s="311" t="str">
        <f t="shared" si="153"/>
        <v/>
      </c>
      <c r="S305" s="311" t="str">
        <f t="shared" si="153"/>
        <v/>
      </c>
      <c r="T305" s="311" t="str">
        <f t="shared" si="153"/>
        <v/>
      </c>
      <c r="U305" s="311" t="str">
        <f t="shared" si="153"/>
        <v/>
      </c>
      <c r="V305" s="311" t="str">
        <f t="shared" si="153"/>
        <v/>
      </c>
      <c r="W305" s="311" t="str">
        <f t="shared" si="153"/>
        <v/>
      </c>
      <c r="X305" s="311" t="str">
        <f t="shared" si="154"/>
        <v/>
      </c>
      <c r="Y305" s="311" t="str">
        <f t="shared" si="154"/>
        <v/>
      </c>
      <c r="Z305" s="311" t="str">
        <f t="shared" si="154"/>
        <v/>
      </c>
      <c r="AA305" s="311" t="str">
        <f t="shared" si="154"/>
        <v/>
      </c>
      <c r="AB305" s="311" t="str">
        <f t="shared" si="154"/>
        <v/>
      </c>
      <c r="AC305" s="311" t="str">
        <f t="shared" si="154"/>
        <v/>
      </c>
      <c r="AD305" s="311" t="str">
        <f t="shared" si="154"/>
        <v/>
      </c>
      <c r="AE305" s="311" t="str">
        <f t="shared" si="154"/>
        <v/>
      </c>
      <c r="AF305" s="311" t="str">
        <f t="shared" si="154"/>
        <v/>
      </c>
      <c r="AG305" s="311" t="str">
        <f t="shared" si="154"/>
        <v/>
      </c>
      <c r="AH305" s="311" t="str">
        <f t="shared" si="155"/>
        <v/>
      </c>
      <c r="AI305" s="311" t="str">
        <f t="shared" si="155"/>
        <v/>
      </c>
      <c r="AJ305" s="311">
        <f t="shared" si="155"/>
        <v>0</v>
      </c>
      <c r="AK305" s="311">
        <f t="shared" si="155"/>
        <v>0</v>
      </c>
      <c r="AL305" s="311">
        <f t="shared" si="155"/>
        <v>0</v>
      </c>
      <c r="AM305" s="311">
        <f t="shared" si="155"/>
        <v>0</v>
      </c>
      <c r="AN305" s="311">
        <f t="shared" si="155"/>
        <v>0</v>
      </c>
      <c r="AO305" s="311">
        <f t="shared" si="155"/>
        <v>0</v>
      </c>
      <c r="AP305" s="311">
        <f t="shared" si="155"/>
        <v>0</v>
      </c>
      <c r="AQ305" s="311">
        <f t="shared" si="155"/>
        <v>0</v>
      </c>
      <c r="AR305" s="311">
        <f t="shared" si="156"/>
        <v>0</v>
      </c>
      <c r="AS305" s="311">
        <f t="shared" si="156"/>
        <v>0</v>
      </c>
      <c r="AT305" s="311">
        <f t="shared" si="156"/>
        <v>0</v>
      </c>
      <c r="AU305" s="311">
        <f t="shared" si="156"/>
        <v>0</v>
      </c>
      <c r="AV305" s="311">
        <f t="shared" si="156"/>
        <v>0</v>
      </c>
      <c r="AW305" s="311">
        <f t="shared" si="156"/>
        <v>0</v>
      </c>
      <c r="AX305" s="311">
        <f t="shared" si="156"/>
        <v>0</v>
      </c>
      <c r="AY305" s="311">
        <f t="shared" si="156"/>
        <v>0</v>
      </c>
      <c r="AZ305" s="311">
        <f t="shared" si="156"/>
        <v>0</v>
      </c>
      <c r="BA305" s="311">
        <f t="shared" si="156"/>
        <v>0</v>
      </c>
      <c r="BB305" s="311">
        <f t="shared" si="157"/>
        <v>0</v>
      </c>
      <c r="BC305" s="311">
        <f t="shared" si="157"/>
        <v>0</v>
      </c>
      <c r="BD305" s="311">
        <f t="shared" si="157"/>
        <v>0</v>
      </c>
      <c r="BE305" s="311">
        <f t="shared" si="157"/>
        <v>0</v>
      </c>
      <c r="BF305" s="311">
        <f t="shared" si="157"/>
        <v>0</v>
      </c>
      <c r="BG305" s="311">
        <f t="shared" si="157"/>
        <v>0</v>
      </c>
      <c r="BH305" s="311">
        <f t="shared" si="157"/>
        <v>0</v>
      </c>
      <c r="BI305" s="311">
        <f t="shared" si="157"/>
        <v>0</v>
      </c>
      <c r="BJ305" s="311">
        <f t="shared" si="157"/>
        <v>0</v>
      </c>
      <c r="BK305" s="311">
        <f t="shared" si="157"/>
        <v>0</v>
      </c>
      <c r="BL305" s="311">
        <f t="shared" si="157"/>
        <v>0</v>
      </c>
      <c r="BM305" s="311">
        <f t="shared" si="157"/>
        <v>0</v>
      </c>
    </row>
    <row r="306" spans="1:65" s="259" customFormat="1">
      <c r="A306" s="340" t="s">
        <v>34</v>
      </c>
      <c r="B306" s="340"/>
      <c r="C306" s="341">
        <f ca="1">SUM(OFFSET(D306,0,0,1,B$18-B$17+1))</f>
        <v>0</v>
      </c>
      <c r="D306" s="277">
        <f t="shared" ref="D306:AI306" ca="1" si="158">IF(D242="","",D243-SUM(OFFSET(D244,0,0,$B$18-$B$17+1,1)))</f>
        <v>0</v>
      </c>
      <c r="E306" s="277">
        <f t="shared" ca="1" si="158"/>
        <v>0</v>
      </c>
      <c r="F306" s="277">
        <f t="shared" ca="1" si="158"/>
        <v>0</v>
      </c>
      <c r="G306" s="277">
        <f t="shared" ca="1" si="158"/>
        <v>0</v>
      </c>
      <c r="H306" s="277">
        <f t="shared" ca="1" si="158"/>
        <v>0</v>
      </c>
      <c r="I306" s="277">
        <f t="shared" ca="1" si="158"/>
        <v>0</v>
      </c>
      <c r="J306" s="277">
        <f t="shared" ca="1" si="158"/>
        <v>0</v>
      </c>
      <c r="K306" s="277">
        <f t="shared" ca="1" si="158"/>
        <v>0</v>
      </c>
      <c r="L306" s="277">
        <f t="shared" ca="1" si="158"/>
        <v>0</v>
      </c>
      <c r="M306" s="277">
        <f t="shared" ca="1" si="158"/>
        <v>0</v>
      </c>
      <c r="N306" s="277">
        <f t="shared" ca="1" si="158"/>
        <v>0</v>
      </c>
      <c r="O306" s="277">
        <f t="shared" ca="1" si="158"/>
        <v>0</v>
      </c>
      <c r="P306" s="277">
        <f t="shared" ca="1" si="158"/>
        <v>0</v>
      </c>
      <c r="Q306" s="277">
        <f t="shared" ca="1" si="158"/>
        <v>0</v>
      </c>
      <c r="R306" s="277">
        <f t="shared" ca="1" si="158"/>
        <v>0</v>
      </c>
      <c r="S306" s="277">
        <f t="shared" ca="1" si="158"/>
        <v>0</v>
      </c>
      <c r="T306" s="277">
        <f t="shared" ca="1" si="158"/>
        <v>0</v>
      </c>
      <c r="U306" s="277">
        <f t="shared" ca="1" si="158"/>
        <v>0</v>
      </c>
      <c r="V306" s="277">
        <f t="shared" ca="1" si="158"/>
        <v>0</v>
      </c>
      <c r="W306" s="277">
        <f t="shared" ca="1" si="158"/>
        <v>0</v>
      </c>
      <c r="X306" s="277">
        <f t="shared" ca="1" si="158"/>
        <v>0</v>
      </c>
      <c r="Y306" s="277">
        <f t="shared" ca="1" si="158"/>
        <v>0</v>
      </c>
      <c r="Z306" s="277">
        <f t="shared" ca="1" si="158"/>
        <v>0</v>
      </c>
      <c r="AA306" s="277">
        <f t="shared" ca="1" si="158"/>
        <v>0</v>
      </c>
      <c r="AB306" s="277">
        <f t="shared" ca="1" si="158"/>
        <v>0</v>
      </c>
      <c r="AC306" s="277">
        <f t="shared" ca="1" si="158"/>
        <v>0</v>
      </c>
      <c r="AD306" s="277">
        <f t="shared" ca="1" si="158"/>
        <v>0</v>
      </c>
      <c r="AE306" s="277">
        <f t="shared" ca="1" si="158"/>
        <v>0</v>
      </c>
      <c r="AF306" s="277">
        <f t="shared" ca="1" si="158"/>
        <v>0</v>
      </c>
      <c r="AG306" s="277">
        <f t="shared" ca="1" si="158"/>
        <v>0</v>
      </c>
      <c r="AH306" s="277">
        <f t="shared" ca="1" si="158"/>
        <v>0</v>
      </c>
      <c r="AI306" s="277">
        <f t="shared" ca="1" si="158"/>
        <v>0</v>
      </c>
      <c r="AJ306" s="277">
        <f t="shared" ref="AJ306:BM306" ca="1" si="159">IF(AJ242="","",AJ243-SUM(OFFSET(AJ244,0,0,$B$18-$B$17+1,1)))</f>
        <v>0</v>
      </c>
      <c r="AK306" s="277">
        <f t="shared" ca="1" si="159"/>
        <v>0</v>
      </c>
      <c r="AL306" s="277">
        <f t="shared" ca="1" si="159"/>
        <v>0</v>
      </c>
      <c r="AM306" s="277">
        <f t="shared" ca="1" si="159"/>
        <v>0</v>
      </c>
      <c r="AN306" s="277">
        <f t="shared" ca="1" si="159"/>
        <v>0</v>
      </c>
      <c r="AO306" s="277">
        <f t="shared" ca="1" si="159"/>
        <v>0</v>
      </c>
      <c r="AP306" s="277">
        <f t="shared" ca="1" si="159"/>
        <v>0</v>
      </c>
      <c r="AQ306" s="277">
        <f t="shared" ca="1" si="159"/>
        <v>0</v>
      </c>
      <c r="AR306" s="277">
        <f t="shared" ca="1" si="159"/>
        <v>0</v>
      </c>
      <c r="AS306" s="277">
        <f t="shared" ca="1" si="159"/>
        <v>0</v>
      </c>
      <c r="AT306" s="277">
        <f t="shared" ca="1" si="159"/>
        <v>0</v>
      </c>
      <c r="AU306" s="277">
        <f t="shared" ca="1" si="159"/>
        <v>0</v>
      </c>
      <c r="AV306" s="277">
        <f t="shared" ca="1" si="159"/>
        <v>0</v>
      </c>
      <c r="AW306" s="277">
        <f t="shared" ca="1" si="159"/>
        <v>0</v>
      </c>
      <c r="AX306" s="277">
        <f t="shared" ca="1" si="159"/>
        <v>0</v>
      </c>
      <c r="AY306" s="277">
        <f t="shared" ca="1" si="159"/>
        <v>0</v>
      </c>
      <c r="AZ306" s="277">
        <f t="shared" ca="1" si="159"/>
        <v>0</v>
      </c>
      <c r="BA306" s="277">
        <f t="shared" ca="1" si="159"/>
        <v>0</v>
      </c>
      <c r="BB306" s="277">
        <f t="shared" ca="1" si="159"/>
        <v>0</v>
      </c>
      <c r="BC306" s="277">
        <f t="shared" ca="1" si="159"/>
        <v>0</v>
      </c>
      <c r="BD306" s="277">
        <f t="shared" ca="1" si="159"/>
        <v>0</v>
      </c>
      <c r="BE306" s="277">
        <f t="shared" ca="1" si="159"/>
        <v>0</v>
      </c>
      <c r="BF306" s="277">
        <f t="shared" ca="1" si="159"/>
        <v>0</v>
      </c>
      <c r="BG306" s="277">
        <f t="shared" ca="1" si="159"/>
        <v>0</v>
      </c>
      <c r="BH306" s="277">
        <f t="shared" ca="1" si="159"/>
        <v>0</v>
      </c>
      <c r="BI306" s="277">
        <f t="shared" ca="1" si="159"/>
        <v>0</v>
      </c>
      <c r="BJ306" s="277">
        <f t="shared" ca="1" si="159"/>
        <v>0</v>
      </c>
      <c r="BK306" s="277">
        <f t="shared" ca="1" si="159"/>
        <v>0</v>
      </c>
      <c r="BL306" s="277">
        <f t="shared" ca="1" si="159"/>
        <v>0</v>
      </c>
      <c r="BM306" s="277">
        <f t="shared" ca="1" si="159"/>
        <v>0</v>
      </c>
    </row>
  </sheetData>
  <sheetProtection algorithmName="SHA-512" hashValue="eeni3+DQqjBzb3EWnLhEJyV8OgjF+vnPF4yANJ9GFrDoOYljoLH9JvS8XxCgNNRc3QZNk7p5YmYjVnfnTZwetQ==" saltValue="LQf+aEPT8MkFKdSyo6Zp4g==" spinCount="100000" sheet="1" formatCells="0"/>
  <mergeCells count="12">
    <mergeCell ref="B170:U170"/>
    <mergeCell ref="A174:A235"/>
    <mergeCell ref="B240:U240"/>
    <mergeCell ref="A244:A305"/>
    <mergeCell ref="D2:D4"/>
    <mergeCell ref="B28:U28"/>
    <mergeCell ref="A32:A93"/>
    <mergeCell ref="B98:U98"/>
    <mergeCell ref="A102:A163"/>
    <mergeCell ref="A10:U10"/>
    <mergeCell ref="A11:U11"/>
    <mergeCell ref="A12:U12"/>
  </mergeCells>
  <conditionalFormatting sqref="D9:BM306 D1:BM1">
    <cfRule type="expression" dxfId="12" priority="23">
      <formula>D$30=""</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BP40"/>
  <sheetViews>
    <sheetView zoomScaleNormal="100" workbookViewId="0"/>
  </sheetViews>
  <sheetFormatPr defaultColWidth="8.7109375" defaultRowHeight="13.9" customHeight="1"/>
  <cols>
    <col min="1" max="1" width="13.28515625" style="181" customWidth="1"/>
    <col min="2" max="2" width="23.7109375" style="181" customWidth="1"/>
    <col min="3" max="3" width="13.5703125" style="181" customWidth="1"/>
    <col min="4" max="4" width="41.28515625" style="181" customWidth="1"/>
    <col min="5" max="6" width="11.7109375" style="181" customWidth="1"/>
    <col min="7" max="16384" width="8.7109375" style="181"/>
  </cols>
  <sheetData>
    <row r="1" spans="1:68" ht="9.4" customHeight="1" thickBot="1">
      <c r="H1" s="200"/>
      <c r="I1" s="200"/>
      <c r="J1" s="200"/>
      <c r="K1" s="200"/>
      <c r="L1" s="200"/>
      <c r="M1" s="200"/>
      <c r="O1" s="200"/>
      <c r="P1" s="200"/>
      <c r="Q1" s="200"/>
      <c r="R1" s="200"/>
      <c r="S1" s="200"/>
      <c r="T1" s="200"/>
      <c r="U1" s="90"/>
    </row>
    <row r="2" spans="1:68" s="176" customFormat="1" ht="13.9" customHeight="1">
      <c r="A2" s="164" t="s">
        <v>2</v>
      </c>
      <c r="B2" s="374" t="str">
        <f>IF(Summary!B2="","",Summary!B2)</f>
        <v/>
      </c>
      <c r="D2" s="440" t="s">
        <v>60</v>
      </c>
      <c r="E2" s="166" t="s">
        <v>91</v>
      </c>
      <c r="F2" s="167"/>
      <c r="G2" s="167"/>
      <c r="H2" s="167"/>
      <c r="I2" s="167"/>
      <c r="J2" s="168"/>
      <c r="L2" s="187"/>
      <c r="M2" s="187"/>
      <c r="N2" s="187"/>
      <c r="O2" s="187"/>
      <c r="P2" s="187"/>
      <c r="Q2" s="187"/>
      <c r="R2" s="44"/>
      <c r="BO2" s="181"/>
      <c r="BP2" s="181"/>
    </row>
    <row r="3" spans="1:68" s="176" customFormat="1" ht="13.9" customHeight="1">
      <c r="A3" s="170" t="s">
        <v>3</v>
      </c>
      <c r="B3" s="171" t="str">
        <f>IF(Summary!B3="","",Summary!B3)</f>
        <v/>
      </c>
      <c r="D3" s="441"/>
      <c r="E3" s="307" t="s">
        <v>92</v>
      </c>
      <c r="F3" s="308"/>
      <c r="G3" s="308"/>
      <c r="H3" s="308"/>
      <c r="I3" s="308"/>
      <c r="J3" s="309"/>
      <c r="L3" s="187"/>
      <c r="M3" s="187"/>
      <c r="N3" s="187"/>
      <c r="O3" s="187"/>
      <c r="P3" s="187"/>
      <c r="Q3" s="187"/>
      <c r="R3" s="44"/>
      <c r="BO3" s="181"/>
      <c r="BP3" s="181"/>
    </row>
    <row r="4" spans="1:68" s="176" customFormat="1" ht="13.9" customHeight="1" thickBot="1">
      <c r="A4" s="172" t="s">
        <v>4</v>
      </c>
      <c r="B4" s="346" t="str">
        <f>IF(Summary!B4="","",Summary!B4)</f>
        <v/>
      </c>
      <c r="D4" s="442"/>
      <c r="E4" s="173" t="s">
        <v>61</v>
      </c>
      <c r="F4" s="174"/>
      <c r="G4" s="174"/>
      <c r="H4" s="174"/>
      <c r="I4" s="174"/>
      <c r="J4" s="175"/>
      <c r="R4" s="44"/>
      <c r="BO4" s="181"/>
      <c r="BP4" s="181"/>
    </row>
    <row r="5" spans="1:68" s="176" customFormat="1" ht="13.9" customHeight="1">
      <c r="R5" s="44"/>
      <c r="BO5" s="181"/>
      <c r="BP5" s="181"/>
    </row>
    <row r="6" spans="1:68" s="176" customFormat="1" ht="13.9" customHeight="1">
      <c r="C6" s="201"/>
      <c r="D6" s="187"/>
      <c r="E6" s="187"/>
      <c r="F6" s="187"/>
      <c r="G6" s="187"/>
      <c r="H6" s="187"/>
      <c r="I6" s="187"/>
      <c r="J6" s="43"/>
      <c r="R6" s="44"/>
      <c r="BO6" s="181"/>
      <c r="BP6" s="181"/>
    </row>
    <row r="7" spans="1:68" s="176" customFormat="1" ht="13.9" customHeight="1">
      <c r="C7" s="201"/>
      <c r="D7" s="187"/>
      <c r="E7" s="187"/>
      <c r="F7" s="187"/>
      <c r="G7" s="187"/>
      <c r="H7" s="187"/>
      <c r="I7" s="187"/>
      <c r="J7" s="43"/>
      <c r="P7" s="226"/>
      <c r="Q7" s="226"/>
      <c r="R7" s="96"/>
      <c r="S7" s="226"/>
      <c r="T7" s="226"/>
      <c r="U7" s="226"/>
      <c r="BO7" s="181"/>
      <c r="BP7" s="181"/>
    </row>
    <row r="8" spans="1:68" ht="19.5" customHeight="1">
      <c r="A8" s="159" t="s">
        <v>77</v>
      </c>
      <c r="B8" s="178"/>
      <c r="C8" s="178"/>
      <c r="D8" s="178"/>
      <c r="E8" s="178"/>
      <c r="F8" s="178"/>
      <c r="G8" s="178"/>
      <c r="H8" s="178"/>
      <c r="I8" s="178"/>
      <c r="J8" s="178"/>
      <c r="K8" s="178"/>
      <c r="L8" s="178"/>
      <c r="M8" s="178"/>
      <c r="N8" s="178"/>
      <c r="O8" s="178"/>
      <c r="P8" s="226"/>
      <c r="Q8" s="226"/>
      <c r="R8" s="226"/>
      <c r="S8" s="226"/>
      <c r="T8" s="226"/>
      <c r="U8" s="13"/>
      <c r="X8" s="202"/>
    </row>
    <row r="9" spans="1:68" ht="19.5" customHeight="1">
      <c r="A9" s="203"/>
      <c r="B9" s="176"/>
      <c r="C9" s="176"/>
      <c r="D9" s="176"/>
      <c r="E9" s="176"/>
      <c r="F9" s="176"/>
      <c r="G9" s="176"/>
      <c r="H9" s="176"/>
      <c r="I9" s="176"/>
      <c r="J9" s="176"/>
      <c r="K9" s="176"/>
      <c r="L9" s="176"/>
      <c r="M9" s="176"/>
      <c r="N9" s="176"/>
      <c r="O9" s="176"/>
      <c r="P9" s="226"/>
      <c r="Q9" s="226"/>
      <c r="R9" s="226"/>
      <c r="S9" s="226"/>
      <c r="T9" s="226"/>
      <c r="U9" s="13"/>
      <c r="X9" s="202"/>
    </row>
    <row r="10" spans="1:68" ht="13.9" customHeight="1">
      <c r="A10" s="181" t="s">
        <v>15</v>
      </c>
      <c r="U10" s="204"/>
    </row>
    <row r="11" spans="1:68" ht="13.9" customHeight="1">
      <c r="A11" s="189" t="s">
        <v>16</v>
      </c>
      <c r="B11" s="189"/>
    </row>
    <row r="12" spans="1:68" ht="13.9" customHeight="1">
      <c r="A12" s="189"/>
      <c r="B12" s="189"/>
    </row>
    <row r="13" spans="1:68" ht="13.9" customHeight="1">
      <c r="A13" s="189"/>
      <c r="B13" s="189"/>
      <c r="D13" s="187"/>
    </row>
    <row r="16" spans="1:68" ht="13.9" customHeight="1">
      <c r="A16" s="189" t="s">
        <v>36</v>
      </c>
      <c r="B16" s="189"/>
    </row>
    <row r="17" spans="1:9" ht="13.9" customHeight="1">
      <c r="A17" s="189" t="s">
        <v>17</v>
      </c>
      <c r="B17" s="189"/>
    </row>
    <row r="18" spans="1:9" ht="13.9" customHeight="1">
      <c r="A18" s="189" t="s">
        <v>14</v>
      </c>
      <c r="B18" s="189"/>
    </row>
    <row r="19" spans="1:9" ht="13.9" customHeight="1">
      <c r="A19" s="189" t="s">
        <v>334</v>
      </c>
      <c r="B19" s="189"/>
    </row>
    <row r="20" spans="1:9" ht="13.9" customHeight="1">
      <c r="A20" s="189"/>
      <c r="B20" s="189"/>
    </row>
    <row r="21" spans="1:9" ht="13.9" customHeight="1">
      <c r="A21" s="181" t="s">
        <v>38</v>
      </c>
    </row>
    <row r="23" spans="1:9" ht="13.9" customHeight="1" thickBot="1"/>
    <row r="24" spans="1:9" ht="13.9" customHeight="1">
      <c r="B24" s="205" t="s">
        <v>20</v>
      </c>
      <c r="C24" s="206" t="s">
        <v>25</v>
      </c>
      <c r="D24" s="207" t="s">
        <v>28</v>
      </c>
    </row>
    <row r="25" spans="1:9" ht="13.9" customHeight="1">
      <c r="B25" s="208" t="s">
        <v>40</v>
      </c>
      <c r="C25" s="209"/>
      <c r="D25" s="210"/>
      <c r="F25" s="86"/>
      <c r="G25" s="86"/>
      <c r="H25" s="86"/>
      <c r="I25" s="86"/>
    </row>
    <row r="26" spans="1:9" ht="13.9" customHeight="1">
      <c r="B26" s="208" t="s">
        <v>41</v>
      </c>
      <c r="C26" s="209"/>
      <c r="D26" s="210"/>
      <c r="F26" s="86"/>
      <c r="G26" s="86"/>
      <c r="H26" s="86"/>
      <c r="I26" s="86"/>
    </row>
    <row r="27" spans="1:9" ht="13.9" customHeight="1">
      <c r="B27" s="208" t="s">
        <v>42</v>
      </c>
      <c r="C27" s="211"/>
      <c r="D27" s="210"/>
    </row>
    <row r="28" spans="1:9" ht="13.9" customHeight="1">
      <c r="B28" s="208" t="s">
        <v>29</v>
      </c>
      <c r="C28" s="212"/>
      <c r="D28" s="210"/>
    </row>
    <row r="29" spans="1:9" ht="13.9" customHeight="1">
      <c r="B29" s="208" t="s">
        <v>43</v>
      </c>
      <c r="C29" s="211"/>
      <c r="D29" s="210"/>
    </row>
    <row r="30" spans="1:9" ht="13.9" customHeight="1">
      <c r="B30" s="208" t="s">
        <v>44</v>
      </c>
      <c r="C30" s="211"/>
      <c r="D30" s="210"/>
    </row>
    <row r="31" spans="1:9" ht="13.9" customHeight="1" thickBot="1">
      <c r="B31" s="213" t="s">
        <v>45</v>
      </c>
      <c r="C31" s="214"/>
      <c r="D31" s="215"/>
    </row>
    <row r="32" spans="1:9" ht="13.9" customHeight="1">
      <c r="C32" s="200"/>
      <c r="D32" s="216"/>
    </row>
    <row r="33" spans="2:4" ht="13.9" customHeight="1" thickBot="1">
      <c r="B33" s="217"/>
      <c r="C33" s="200"/>
      <c r="D33" s="216"/>
    </row>
    <row r="34" spans="2:4" ht="13.9" customHeight="1">
      <c r="B34" s="205" t="s">
        <v>21</v>
      </c>
      <c r="C34" s="218" t="s">
        <v>24</v>
      </c>
      <c r="D34" s="219" t="s">
        <v>47</v>
      </c>
    </row>
    <row r="35" spans="2:4" ht="13.9" customHeight="1">
      <c r="B35" s="208" t="s">
        <v>46</v>
      </c>
      <c r="C35" s="220" t="str">
        <f>IFERROR(C28*(1+C26/C25*(1-C31)), "")</f>
        <v/>
      </c>
      <c r="D35" s="221"/>
    </row>
    <row r="36" spans="2:4" ht="13.9" customHeight="1">
      <c r="B36" s="222" t="s">
        <v>19</v>
      </c>
      <c r="C36" s="223" t="str">
        <f>IFERROR(C27+C35*C29,"")</f>
        <v/>
      </c>
      <c r="D36" s="221"/>
    </row>
    <row r="37" spans="2:4" ht="13.9" customHeight="1">
      <c r="B37" s="222" t="s">
        <v>22</v>
      </c>
      <c r="C37" s="223" t="str">
        <f>IFERROR(C25/(C25+C26),"")</f>
        <v/>
      </c>
      <c r="D37" s="221"/>
    </row>
    <row r="38" spans="2:4" ht="13.9" customHeight="1">
      <c r="B38" s="222" t="s">
        <v>27</v>
      </c>
      <c r="C38" s="223" t="str">
        <f>IFERROR(IF(C30&lt;&gt;"",(C27+C30)*(1-C31),""),"")</f>
        <v/>
      </c>
      <c r="D38" s="221"/>
    </row>
    <row r="39" spans="2:4" ht="13.9" customHeight="1">
      <c r="B39" s="222" t="s">
        <v>23</v>
      </c>
      <c r="C39" s="223" t="str">
        <f>IFERROR(C26/(C25+C26),"")</f>
        <v/>
      </c>
      <c r="D39" s="221"/>
    </row>
    <row r="40" spans="2:4" ht="13.9" customHeight="1" thickBot="1">
      <c r="B40" s="224" t="s">
        <v>18</v>
      </c>
      <c r="C40" s="347" t="str">
        <f>IFERROR(IF(C38&lt;&gt;"", C36*C37+C38*C39,""),"")</f>
        <v/>
      </c>
      <c r="D40" s="225"/>
    </row>
  </sheetData>
  <sheetProtection algorithmName="SHA-512" hashValue="iSPFS9nR4TyVI+w5TKCqJCzU644gcZeFFdkxNDmH1QJYgFUVhso2kSaHbq48omtA5BceiT3DW1uFW4knbi0L1g==" saltValue="c/rOVhd/xhYhNGCpD5TpYA==" spinCount="100000" sheet="1" formatCells="0"/>
  <mergeCells count="1">
    <mergeCell ref="D2:D4"/>
  </mergeCells>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BP60"/>
  <sheetViews>
    <sheetView showGridLines="0" zoomScaleNormal="100" workbookViewId="0"/>
  </sheetViews>
  <sheetFormatPr defaultColWidth="8.7109375" defaultRowHeight="15"/>
  <cols>
    <col min="1" max="1" width="16.5703125" style="115" customWidth="1"/>
    <col min="2" max="2" width="52.7109375" style="115" customWidth="1"/>
    <col min="3" max="3" width="40.7109375" style="115" customWidth="1"/>
    <col min="4" max="4" width="40.7109375" style="181" customWidth="1"/>
    <col min="5" max="16384" width="8.7109375" style="115"/>
  </cols>
  <sheetData>
    <row r="1" spans="1:68" customFormat="1" ht="9.4" customHeight="1" thickBot="1">
      <c r="H1" s="163"/>
      <c r="I1" s="163"/>
      <c r="J1" s="163"/>
      <c r="K1" s="163"/>
      <c r="L1" s="163"/>
      <c r="M1" s="163"/>
      <c r="O1" s="163"/>
      <c r="P1" s="163"/>
      <c r="Q1" s="163"/>
      <c r="R1" s="163"/>
      <c r="S1" s="163"/>
      <c r="T1" s="163"/>
      <c r="U1" s="33"/>
    </row>
    <row r="2" spans="1:68" s="165" customFormat="1" ht="13.9" customHeight="1">
      <c r="A2" s="164" t="s">
        <v>2</v>
      </c>
      <c r="B2" s="374" t="str">
        <f>IF(Summary!B2="","",Summary!B2)</f>
        <v/>
      </c>
      <c r="D2" s="440" t="s">
        <v>60</v>
      </c>
      <c r="E2" s="166" t="s">
        <v>91</v>
      </c>
      <c r="F2" s="167"/>
      <c r="G2" s="167"/>
      <c r="H2" s="167"/>
      <c r="I2" s="167"/>
      <c r="J2" s="168"/>
      <c r="L2" s="169"/>
      <c r="M2" s="169"/>
      <c r="N2" s="169"/>
      <c r="O2" s="169"/>
      <c r="P2" s="169"/>
      <c r="Q2" s="169"/>
      <c r="R2" s="37"/>
      <c r="BO2"/>
      <c r="BP2"/>
    </row>
    <row r="3" spans="1:68" s="165" customFormat="1" ht="13.9" customHeight="1">
      <c r="A3" s="170" t="s">
        <v>3</v>
      </c>
      <c r="B3" s="171" t="str">
        <f>IF(Summary!B3="","",Summary!B3)</f>
        <v/>
      </c>
      <c r="D3" s="441"/>
      <c r="E3" s="307" t="s">
        <v>92</v>
      </c>
      <c r="F3" s="308"/>
      <c r="G3" s="308"/>
      <c r="H3" s="308"/>
      <c r="I3" s="308"/>
      <c r="J3" s="309"/>
      <c r="L3" s="169"/>
      <c r="M3" s="169"/>
      <c r="N3" s="169"/>
      <c r="O3" s="169"/>
      <c r="P3" s="169"/>
      <c r="Q3" s="169"/>
      <c r="R3" s="37"/>
      <c r="BO3"/>
      <c r="BP3"/>
    </row>
    <row r="4" spans="1:68" s="165" customFormat="1" ht="13.9" customHeight="1" thickBot="1">
      <c r="A4" s="172" t="s">
        <v>4</v>
      </c>
      <c r="B4" s="346" t="str">
        <f>IF(Summary!B4="","",Summary!B4)</f>
        <v/>
      </c>
      <c r="D4" s="442"/>
      <c r="E4" s="173" t="s">
        <v>61</v>
      </c>
      <c r="F4" s="174"/>
      <c r="G4" s="174"/>
      <c r="H4" s="174"/>
      <c r="I4" s="174"/>
      <c r="J4" s="175"/>
      <c r="R4" s="37"/>
      <c r="BO4"/>
      <c r="BP4"/>
    </row>
    <row r="5" spans="1:68" s="165" customFormat="1" ht="13.9" customHeight="1">
      <c r="D5" s="176"/>
      <c r="E5" s="176"/>
      <c r="F5" s="176"/>
      <c r="G5" s="176"/>
      <c r="H5" s="176"/>
      <c r="I5" s="176"/>
      <c r="J5" s="176"/>
      <c r="R5" s="37"/>
      <c r="BO5"/>
      <c r="BP5"/>
    </row>
    <row r="6" spans="1:68" s="165" customFormat="1" ht="13.9" customHeight="1">
      <c r="C6" s="177"/>
      <c r="D6" s="169"/>
      <c r="E6" s="169"/>
      <c r="F6" s="169"/>
      <c r="G6" s="169"/>
      <c r="H6" s="169"/>
      <c r="I6" s="169"/>
      <c r="J6" s="38"/>
      <c r="R6" s="37"/>
      <c r="BO6"/>
      <c r="BP6"/>
    </row>
    <row r="7" spans="1:68" s="165" customFormat="1" ht="13.9" customHeight="1">
      <c r="C7" s="177"/>
      <c r="D7" s="169"/>
      <c r="E7" s="169"/>
      <c r="F7" s="169"/>
      <c r="G7" s="169"/>
      <c r="H7" s="169"/>
      <c r="I7" s="169"/>
      <c r="J7" s="38"/>
      <c r="R7" s="37"/>
      <c r="BO7"/>
      <c r="BP7"/>
    </row>
    <row r="8" spans="1:68" customFormat="1" ht="19.5" customHeight="1">
      <c r="A8" s="159" t="s">
        <v>109</v>
      </c>
      <c r="B8" s="178"/>
      <c r="C8" s="178"/>
      <c r="D8" s="178"/>
      <c r="E8" s="178"/>
      <c r="F8" s="178"/>
      <c r="G8" s="178"/>
      <c r="H8" s="178"/>
      <c r="I8" s="178"/>
      <c r="J8" s="178"/>
      <c r="K8" s="178"/>
      <c r="L8" s="178"/>
      <c r="M8" s="178"/>
      <c r="N8" s="178"/>
      <c r="O8" s="178"/>
      <c r="P8" s="178"/>
      <c r="Q8" s="178"/>
      <c r="R8" s="178"/>
      <c r="S8" s="178"/>
      <c r="T8" s="165"/>
      <c r="U8" s="46"/>
      <c r="X8" s="179"/>
    </row>
    <row r="9" spans="1:68" customFormat="1" ht="19.5" customHeight="1">
      <c r="A9" s="180"/>
      <c r="B9" s="165"/>
      <c r="C9" s="165"/>
      <c r="D9" s="165"/>
      <c r="E9" s="165"/>
      <c r="F9" s="165"/>
      <c r="G9" s="165"/>
      <c r="H9" s="165"/>
      <c r="I9" s="165"/>
      <c r="J9" s="165"/>
      <c r="K9" s="165"/>
      <c r="L9" s="165"/>
      <c r="M9" s="165"/>
      <c r="N9" s="165"/>
      <c r="O9" s="165"/>
      <c r="P9" s="165"/>
      <c r="Q9" s="165"/>
      <c r="R9" s="165"/>
      <c r="S9" s="165"/>
      <c r="T9" s="165"/>
      <c r="U9" s="46"/>
      <c r="X9" s="179"/>
    </row>
    <row r="10" spans="1:68" s="181" customFormat="1" ht="30.6" customHeight="1">
      <c r="A10" s="462" t="s">
        <v>96</v>
      </c>
      <c r="B10" s="462"/>
      <c r="C10" s="462"/>
      <c r="D10" s="462"/>
      <c r="E10" s="462"/>
      <c r="F10" s="462"/>
      <c r="G10" s="462"/>
      <c r="H10" s="462"/>
      <c r="I10" s="462"/>
      <c r="J10" s="176"/>
    </row>
    <row r="11" spans="1:68" s="181" customFormat="1">
      <c r="A11" s="182"/>
      <c r="D11" s="183"/>
      <c r="E11" s="183"/>
    </row>
    <row r="12" spans="1:68" s="181" customFormat="1">
      <c r="A12" s="184" t="s">
        <v>68</v>
      </c>
      <c r="D12" s="183"/>
      <c r="E12" s="183"/>
    </row>
    <row r="13" spans="1:68" s="181" customFormat="1">
      <c r="A13" s="185"/>
      <c r="D13" s="186"/>
      <c r="E13" s="183"/>
    </row>
    <row r="14" spans="1:68" s="181" customFormat="1">
      <c r="A14" s="185"/>
      <c r="D14" s="187"/>
    </row>
    <row r="15" spans="1:68" s="181" customFormat="1">
      <c r="A15" s="185"/>
      <c r="D15" s="187"/>
    </row>
    <row r="16" spans="1:68" s="181" customFormat="1" ht="31.15" customHeight="1">
      <c r="A16" s="463" t="s">
        <v>75</v>
      </c>
      <c r="B16" s="463"/>
      <c r="C16" s="463"/>
      <c r="D16" s="463"/>
      <c r="E16" s="463"/>
      <c r="F16" s="463"/>
      <c r="G16" s="463"/>
      <c r="H16" s="463"/>
      <c r="I16" s="463"/>
      <c r="J16" s="188"/>
    </row>
    <row r="17" spans="1:24" s="181" customFormat="1">
      <c r="A17" s="189"/>
    </row>
    <row r="18" spans="1:24" s="181" customFormat="1">
      <c r="A18" s="181" t="s">
        <v>337</v>
      </c>
    </row>
    <row r="19" spans="1:24" s="181" customFormat="1">
      <c r="A19" s="181" t="s">
        <v>101</v>
      </c>
    </row>
    <row r="20" spans="1:24" s="181" customFormat="1">
      <c r="A20" s="189" t="s">
        <v>317</v>
      </c>
    </row>
    <row r="21" spans="1:24" s="181" customFormat="1">
      <c r="A21" s="189"/>
    </row>
    <row r="22" spans="1:24" customFormat="1" ht="19.5" customHeight="1">
      <c r="A22" s="159" t="s">
        <v>63</v>
      </c>
      <c r="B22" s="178"/>
      <c r="C22" s="178"/>
      <c r="D22" s="178"/>
      <c r="E22" s="178"/>
      <c r="F22" s="178"/>
      <c r="G22" s="178"/>
      <c r="H22" s="178"/>
      <c r="I22" s="178"/>
      <c r="J22" s="178"/>
      <c r="K22" s="178"/>
      <c r="L22" s="178"/>
      <c r="M22" s="178"/>
      <c r="N22" s="178"/>
      <c r="O22" s="178"/>
      <c r="P22" s="178"/>
      <c r="Q22" s="178"/>
      <c r="R22" s="178"/>
      <c r="S22" s="190"/>
      <c r="V22" s="179"/>
    </row>
    <row r="23" spans="1:24" ht="15.75" thickBot="1">
      <c r="A23" s="133"/>
    </row>
    <row r="24" spans="1:24" ht="23.65" customHeight="1">
      <c r="B24" s="134" t="s">
        <v>338</v>
      </c>
      <c r="C24" s="195" t="s">
        <v>97</v>
      </c>
    </row>
    <row r="25" spans="1:24" ht="23.65" customHeight="1" thickBot="1">
      <c r="B25" s="135" t="s">
        <v>62</v>
      </c>
      <c r="C25" s="196" t="str">
        <f ca="1">IF($C$24=$B$29,$C$29,IF($C$24=$B$37,$C$37,IF($C$24=$B$39,$C$39,"")))</f>
        <v/>
      </c>
      <c r="E25" s="83"/>
      <c r="F25" s="83"/>
    </row>
    <row r="26" spans="1:24">
      <c r="B26" s="136"/>
      <c r="C26" s="137"/>
      <c r="X26" s="138" t="str">
        <f>B29</f>
        <v>1. Gordon Growth Formula</v>
      </c>
    </row>
    <row r="27" spans="1:24" ht="15.75" thickBot="1">
      <c r="B27" s="136"/>
      <c r="C27" s="137"/>
      <c r="X27" s="138" t="str">
        <f>B37</f>
        <v>2. Exit multiples</v>
      </c>
    </row>
    <row r="28" spans="1:24" ht="23.1" customHeight="1">
      <c r="B28" s="134" t="s">
        <v>339</v>
      </c>
      <c r="C28" s="139" t="s">
        <v>25</v>
      </c>
      <c r="D28" s="192" t="s">
        <v>28</v>
      </c>
      <c r="X28" s="138" t="str">
        <f>B39</f>
        <v>3. Other methodology (if properly justified)</v>
      </c>
    </row>
    <row r="29" spans="1:24" ht="23.1" customHeight="1">
      <c r="B29" s="140" t="s">
        <v>97</v>
      </c>
      <c r="C29" s="196" t="str">
        <f ca="1">IFERROR(C32*(1+C30)/(C31-C30),"")</f>
        <v/>
      </c>
      <c r="D29" s="193"/>
      <c r="X29" s="138"/>
    </row>
    <row r="30" spans="1:24" ht="23.1" customHeight="1">
      <c r="B30" s="141" t="s">
        <v>73</v>
      </c>
      <c r="C30" s="397"/>
      <c r="D30" s="193"/>
      <c r="X30" s="138"/>
    </row>
    <row r="31" spans="1:24" ht="23.1" customHeight="1">
      <c r="B31" s="141" t="s">
        <v>18</v>
      </c>
      <c r="C31" s="348" t="str">
        <f>WACC!C40</f>
        <v/>
      </c>
      <c r="D31" s="193"/>
      <c r="X31" s="138"/>
    </row>
    <row r="32" spans="1:24" ht="23.1" customHeight="1">
      <c r="B32" s="141" t="s">
        <v>74</v>
      </c>
      <c r="C32" s="196">
        <f ca="1">IFERROR(C33+C34-C35-C36,"")</f>
        <v>0</v>
      </c>
      <c r="D32" s="193"/>
    </row>
    <row r="33" spans="1:24" ht="23.1" customHeight="1">
      <c r="B33" s="142" t="s">
        <v>69</v>
      </c>
      <c r="C33" s="310">
        <f ca="1">IFERROR(OFFSET('Factual scenario'!C76,0,'Factual scenario'!B$21-'Factual scenario'!B$18),)</f>
        <v>0</v>
      </c>
      <c r="D33" s="193"/>
    </row>
    <row r="34" spans="1:24" ht="23.1" customHeight="1">
      <c r="B34" s="142" t="s">
        <v>70</v>
      </c>
      <c r="C34" s="310">
        <f ca="1">IFERROR(OFFSET('Factual scenario'!C39,0,'Factual scenario'!B$21-'Factual scenario'!B$18),)+IFERROR(OFFSET('Factual scenario'!C41,0,'Factual scenario'!B$21-'Factual scenario'!B$18),)+IFERROR(OFFSET('Factual scenario'!C55,0,'Factual scenario'!B$21-'Factual scenario'!B$18),)+IFERROR(OFFSET('Factual scenario'!C57,0,'Factual scenario'!B$21-'Factual scenario'!B$18),)</f>
        <v>0</v>
      </c>
      <c r="D34" s="193"/>
    </row>
    <row r="35" spans="1:24" ht="23.1" customHeight="1">
      <c r="B35" s="142" t="s">
        <v>71</v>
      </c>
      <c r="C35" s="310">
        <f ca="1">IFERROR(OFFSET('Factual scenario'!C77,0,'Factual scenario'!B$21-'Factual scenario'!B$18),)</f>
        <v>0</v>
      </c>
      <c r="D35" s="193"/>
    </row>
    <row r="36" spans="1:24" ht="23.1" customHeight="1">
      <c r="B36" s="142" t="s">
        <v>72</v>
      </c>
      <c r="C36" s="198"/>
      <c r="D36" s="193"/>
    </row>
    <row r="37" spans="1:24" ht="23.1" customHeight="1">
      <c r="B37" s="140" t="s">
        <v>98</v>
      </c>
      <c r="C37" s="198"/>
      <c r="D37" s="193"/>
    </row>
    <row r="38" spans="1:24" ht="23.1" customHeight="1">
      <c r="B38" s="143" t="s">
        <v>99</v>
      </c>
      <c r="C38" s="198"/>
      <c r="D38" s="193"/>
    </row>
    <row r="39" spans="1:24" ht="23.1" customHeight="1">
      <c r="B39" s="140" t="s">
        <v>76</v>
      </c>
      <c r="C39" s="198"/>
      <c r="D39" s="193"/>
    </row>
    <row r="40" spans="1:24" ht="23.1" customHeight="1" thickBot="1">
      <c r="B40" s="144" t="s">
        <v>99</v>
      </c>
      <c r="C40" s="199"/>
      <c r="D40" s="194"/>
    </row>
    <row r="41" spans="1:24" ht="23.1" customHeight="1">
      <c r="B41" s="83"/>
    </row>
    <row r="42" spans="1:24" customFormat="1" ht="23.1" customHeight="1">
      <c r="A42" s="159" t="s">
        <v>64</v>
      </c>
      <c r="B42" s="178"/>
      <c r="C42" s="178"/>
      <c r="D42" s="178"/>
      <c r="E42" s="178"/>
      <c r="F42" s="178"/>
      <c r="G42" s="178"/>
      <c r="H42" s="178"/>
      <c r="I42" s="178"/>
      <c r="J42" s="178"/>
      <c r="K42" s="178"/>
      <c r="L42" s="178"/>
      <c r="M42" s="178"/>
      <c r="N42" s="178"/>
      <c r="O42" s="178"/>
      <c r="P42" s="178"/>
      <c r="Q42" s="178"/>
      <c r="R42" s="190"/>
      <c r="S42" s="191"/>
      <c r="U42" s="179"/>
    </row>
    <row r="43" spans="1:24" ht="15.75" thickBot="1">
      <c r="A43" s="133"/>
    </row>
    <row r="44" spans="1:24" ht="23.65" customHeight="1">
      <c r="B44" s="134" t="s">
        <v>338</v>
      </c>
      <c r="C44" s="195" t="s">
        <v>97</v>
      </c>
    </row>
    <row r="45" spans="1:24" ht="23.65" customHeight="1" thickBot="1">
      <c r="B45" s="135" t="s">
        <v>62</v>
      </c>
      <c r="C45" s="196" t="str">
        <f ca="1">IF($C$44=$B$49,$C$49,IF($C$44=$B$57,$C$57,IF($C$44=$B$59,$C$59,"")))</f>
        <v/>
      </c>
      <c r="E45" s="83"/>
      <c r="F45" s="83"/>
    </row>
    <row r="46" spans="1:24">
      <c r="B46" s="136"/>
      <c r="C46" s="137"/>
      <c r="X46" s="138" t="str">
        <f>B49</f>
        <v>1. Gordon Growth Formula</v>
      </c>
    </row>
    <row r="47" spans="1:24" ht="15.75" thickBot="1">
      <c r="B47" s="136"/>
      <c r="C47" s="137"/>
      <c r="X47" s="138" t="str">
        <f>B57</f>
        <v>2. Exit multiples</v>
      </c>
    </row>
    <row r="48" spans="1:24" ht="23.1" customHeight="1">
      <c r="B48" s="134" t="s">
        <v>339</v>
      </c>
      <c r="C48" s="139" t="s">
        <v>25</v>
      </c>
      <c r="D48" s="192" t="s">
        <v>28</v>
      </c>
      <c r="X48" s="138" t="str">
        <f>B59</f>
        <v>3. Other methodology (if properly justified)</v>
      </c>
    </row>
    <row r="49" spans="2:24" ht="23.1" customHeight="1">
      <c r="B49" s="140" t="s">
        <v>97</v>
      </c>
      <c r="C49" s="196" t="str">
        <f ca="1">IFERROR(C52*(1+C50)/(C51-C50),"")</f>
        <v/>
      </c>
      <c r="D49" s="193"/>
      <c r="X49" s="138"/>
    </row>
    <row r="50" spans="2:24" ht="23.1" customHeight="1">
      <c r="B50" s="141" t="s">
        <v>73</v>
      </c>
      <c r="C50" s="397"/>
      <c r="D50" s="193"/>
      <c r="X50" s="138"/>
    </row>
    <row r="51" spans="2:24" ht="23.1" customHeight="1">
      <c r="B51" s="141" t="s">
        <v>18</v>
      </c>
      <c r="C51" s="197" t="str">
        <f>WACC!C40</f>
        <v/>
      </c>
      <c r="D51" s="193"/>
      <c r="X51" s="138"/>
    </row>
    <row r="52" spans="2:24" ht="23.1" customHeight="1">
      <c r="B52" s="141" t="s">
        <v>74</v>
      </c>
      <c r="C52" s="196">
        <f ca="1">IFERROR(C53+C54-C55-C56,"")</f>
        <v>0</v>
      </c>
      <c r="D52" s="193"/>
    </row>
    <row r="53" spans="2:24" ht="23.1" customHeight="1">
      <c r="B53" s="142" t="s">
        <v>69</v>
      </c>
      <c r="C53" s="310">
        <f ca="1">IFERROR(OFFSET('Counterfactual scenario'!C48,0,'Counterfactual scenario'!B$19-'Counterfactual scenario'!B$18),)</f>
        <v>0</v>
      </c>
      <c r="D53" s="193"/>
    </row>
    <row r="54" spans="2:24" ht="23.1" customHeight="1">
      <c r="B54" s="142" t="s">
        <v>70</v>
      </c>
      <c r="C54" s="310">
        <f ca="1">IFERROR(OFFSET('Counterfactual scenario'!C32,0,'Counterfactual scenario'!B$19-'Counterfactual scenario'!B$18),)+IFERROR(OFFSET('Counterfactual scenario'!C34,0,'Counterfactual scenario'!B$19-'Counterfactual scenario'!B$18),)</f>
        <v>0</v>
      </c>
      <c r="D54" s="193"/>
    </row>
    <row r="55" spans="2:24" ht="23.1" customHeight="1">
      <c r="B55" s="142" t="s">
        <v>71</v>
      </c>
      <c r="C55" s="310">
        <f ca="1">IFERROR(OFFSET('Counterfactual scenario'!C49,0,'Counterfactual scenario'!B$19-'Counterfactual scenario'!B$18),)</f>
        <v>0</v>
      </c>
      <c r="D55" s="193"/>
    </row>
    <row r="56" spans="2:24" ht="23.1" customHeight="1">
      <c r="B56" s="142" t="s">
        <v>72</v>
      </c>
      <c r="C56" s="198"/>
      <c r="D56" s="193"/>
    </row>
    <row r="57" spans="2:24" ht="23.1" customHeight="1">
      <c r="B57" s="140" t="s">
        <v>98</v>
      </c>
      <c r="C57" s="198"/>
      <c r="D57" s="193"/>
    </row>
    <row r="58" spans="2:24" ht="23.1" customHeight="1">
      <c r="B58" s="143" t="s">
        <v>99</v>
      </c>
      <c r="C58" s="198"/>
      <c r="D58" s="193"/>
    </row>
    <row r="59" spans="2:24" ht="23.1" customHeight="1">
      <c r="B59" s="140" t="s">
        <v>76</v>
      </c>
      <c r="C59" s="198"/>
      <c r="D59" s="193"/>
    </row>
    <row r="60" spans="2:24" ht="23.1" customHeight="1" thickBot="1">
      <c r="B60" s="144" t="s">
        <v>99</v>
      </c>
      <c r="C60" s="199"/>
      <c r="D60" s="194"/>
    </row>
  </sheetData>
  <sheetProtection algorithmName="SHA-512" hashValue="VeQsbebExSWUgx13o3oll4uq4StLOvyU8Fo8j6JGoeABtf5l8mkEUysm8Uta6hJEY94VvZP+aTVz6AsVebWsqQ==" saltValue="KzSwg4xMgR5Px4m/g6/ciA==" spinCount="100000" sheet="1" formatCells="0"/>
  <mergeCells count="3">
    <mergeCell ref="A10:I10"/>
    <mergeCell ref="A16:I16"/>
    <mergeCell ref="D2:D4"/>
  </mergeCells>
  <conditionalFormatting sqref="C33:C36">
    <cfRule type="expression" dxfId="11" priority="12">
      <formula>C$33=""</formula>
    </cfRule>
  </conditionalFormatting>
  <conditionalFormatting sqref="C32">
    <cfRule type="expression" dxfId="10" priority="11">
      <formula>C$33=""</formula>
    </cfRule>
  </conditionalFormatting>
  <conditionalFormatting sqref="C29">
    <cfRule type="expression" dxfId="9" priority="10">
      <formula>C$33=""</formula>
    </cfRule>
  </conditionalFormatting>
  <conditionalFormatting sqref="C25">
    <cfRule type="expression" dxfId="8" priority="9">
      <formula>C$33=""</formula>
    </cfRule>
  </conditionalFormatting>
  <conditionalFormatting sqref="C53 C55">
    <cfRule type="expression" dxfId="7" priority="8">
      <formula>C$33=""</formula>
    </cfRule>
  </conditionalFormatting>
  <conditionalFormatting sqref="C52">
    <cfRule type="expression" dxfId="6" priority="7">
      <formula>C$33=""</formula>
    </cfRule>
  </conditionalFormatting>
  <conditionalFormatting sqref="C49">
    <cfRule type="expression" dxfId="5" priority="6">
      <formula>C$33=""</formula>
    </cfRule>
  </conditionalFormatting>
  <conditionalFormatting sqref="C45">
    <cfRule type="expression" dxfId="4" priority="5">
      <formula>C$33=""</formula>
    </cfRule>
  </conditionalFormatting>
  <conditionalFormatting sqref="C54">
    <cfRule type="expression" dxfId="3" priority="4">
      <formula>C$33=""</formula>
    </cfRule>
  </conditionalFormatting>
  <conditionalFormatting sqref="C37:C39">
    <cfRule type="expression" dxfId="2" priority="3">
      <formula>C$33=""</formula>
    </cfRule>
  </conditionalFormatting>
  <conditionalFormatting sqref="C56">
    <cfRule type="expression" dxfId="1" priority="2">
      <formula>C$33=""</formula>
    </cfRule>
  </conditionalFormatting>
  <conditionalFormatting sqref="C57:C59">
    <cfRule type="expression" dxfId="0" priority="1">
      <formula>C$33=""</formula>
    </cfRule>
  </conditionalFormatting>
  <dataValidations count="1">
    <dataValidation type="list" showInputMessage="1" showErrorMessage="1" sqref="C24 C44" xr:uid="{00000000-0002-0000-0600-000000000000}">
      <formula1>$X$26:$X$29</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4494"/>
  </sheetPr>
  <dimension ref="A1"/>
  <sheetViews>
    <sheetView showGridLines="0" zoomScaleNormal="100" workbookViewId="0"/>
  </sheetViews>
  <sheetFormatPr defaultRowHeight="1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ADE07AE8E82BE42ADBB043558086AF5" ma:contentTypeVersion="10" ma:contentTypeDescription="Create a new document." ma:contentTypeScope="" ma:versionID="9890eee67a5719419db1bbe826374fc6">
  <xsd:schema xmlns:xsd="http://www.w3.org/2001/XMLSchema" xmlns:xs="http://www.w3.org/2001/XMLSchema" xmlns:p="http://schemas.microsoft.com/office/2006/metadata/properties" xmlns:ns2="8b65e81d-5f5e-4ed1-9ae5-565ccaa8c790" xmlns:ns3="72a238bf-9140-4c35-8c14-cd5d1c9faf04" targetNamespace="http://schemas.microsoft.com/office/2006/metadata/properties" ma:root="true" ma:fieldsID="65307f6fe3617e737e7b65b95d6f512b" ns2:_="" ns3:_="">
    <xsd:import namespace="8b65e81d-5f5e-4ed1-9ae5-565ccaa8c790"/>
    <xsd:import namespace="72a238bf-9140-4c35-8c14-cd5d1c9faf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65e81d-5f5e-4ed1-9ae5-565ccaa8c7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a238bf-9140-4c35-8c14-cd5d1c9faf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55A5F6-847A-421F-92B5-BA5EC893A6C8}">
  <ds:schemaRefs>
    <ds:schemaRef ds:uri="http://schemas.microsoft.com/sharepoint/v3/contenttype/forms"/>
  </ds:schemaRefs>
</ds:datastoreItem>
</file>

<file path=customXml/itemProps2.xml><?xml version="1.0" encoding="utf-8"?>
<ds:datastoreItem xmlns:ds="http://schemas.openxmlformats.org/officeDocument/2006/customXml" ds:itemID="{D11C2E54-0A4F-4C9F-BCD5-6D54B61AE5D6}">
  <ds:schemaRefs>
    <ds:schemaRef ds:uri="http://purl.org/dc/dcmitype/"/>
    <ds:schemaRef ds:uri="http://purl.org/dc/elements/1.1/"/>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72a238bf-9140-4c35-8c14-cd5d1c9faf04"/>
    <ds:schemaRef ds:uri="8b65e81d-5f5e-4ed1-9ae5-565ccaa8c790"/>
    <ds:schemaRef ds:uri="http://www.w3.org/XML/1998/namespace"/>
    <ds:schemaRef ds:uri="http://purl.org/dc/terms/"/>
  </ds:schemaRefs>
</ds:datastoreItem>
</file>

<file path=customXml/itemProps3.xml><?xml version="1.0" encoding="utf-8"?>
<ds:datastoreItem xmlns:ds="http://schemas.openxmlformats.org/officeDocument/2006/customXml" ds:itemID="{F2801AAD-8E65-4C65-B83B-2F9062D228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65e81d-5f5e-4ed1-9ae5-565ccaa8c790"/>
    <ds:schemaRef ds:uri="72a238bf-9140-4c35-8c14-cd5d1c9faf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 first</vt:lpstr>
      <vt:lpstr>Guidance</vt:lpstr>
      <vt:lpstr>Summary</vt:lpstr>
      <vt:lpstr>Factual scenario</vt:lpstr>
      <vt:lpstr>Counterfactual scenario</vt:lpstr>
      <vt:lpstr>Depreciation</vt:lpstr>
      <vt:lpstr>WACC</vt:lpstr>
      <vt:lpstr>Terminal Value</vt:lpstr>
      <vt:lpstr>Additional info &gt;&gt;&gt;</vt:lpstr>
      <vt:lpstr>revenue assumptions</vt:lpstr>
      <vt:lpstr>cost assumptions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2024-10-07T12:38:58Z</dcterms:created>
  <dcterms:modified xsi:type="dcterms:W3CDTF">2024-10-10T08:11:07Z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2024-10-07T12:39:00Z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0c97521f-65b7-4a4c-92ab-8fc554d50581</vt:lpwstr>
  </property>
  <property fmtid="{D5CDD505-2E9C-101B-9397-08002B2CF9AE}" pid="8" name="MSIP_Label_6bd9ddd1-4d20-43f6-abfa-fc3c07406f94_ContentBits">
    <vt:lpwstr>0</vt:lpwstr>
  </property>
  <property fmtid="{D5CDD505-2E9C-101B-9397-08002B2CF9AE}" pid="9" name="ContentTypeId">
    <vt:lpwstr>0x010100CADE07AE8E82BE42ADBB043558086AF5</vt:lpwstr>
  </property>
</Properties>
</file>